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esignorc\Desktop\Ameren HVAC\PY23 Midstream OBF Application\"/>
    </mc:Choice>
  </mc:AlternateContent>
  <xr:revisionPtr revIDLastSave="0" documentId="13_ncr:1_{9AFD2F4D-55D8-47E4-B5BA-F7F1838FA3AC}" xr6:coauthVersionLast="47" xr6:coauthVersionMax="47" xr10:uidLastSave="{00000000-0000-0000-0000-000000000000}"/>
  <workbookProtection workbookAlgorithmName="SHA-512" workbookHashValue="kRCozcNw6moFNSCrKIMH+Qzxlun8XjU/QUvKvfXSkc33TGuufyt9cIRxodARgKOQKCb6M+Gr47hblfChL9Wazw==" workbookSaltValue="UXSxBc3Zbh1ngfI0UdlHrg==" workbookSpinCount="100000" lockStructure="1"/>
  <bookViews>
    <workbookView xWindow="22932" yWindow="-108" windowWidth="20376" windowHeight="12216" xr2:uid="{00000000-000D-0000-FFFF-FFFF00000000}"/>
  </bookViews>
  <sheets>
    <sheet name="Application" sheetId="1" r:id="rId1"/>
    <sheet name="Transmittal Res" sheetId="5" state="hidden" r:id="rId2"/>
    <sheet name="Transmittal Inc" sheetId="6" state="hidden" r:id="rId3"/>
    <sheet name="Lists" sheetId="3" state="hidden" r:id="rId4"/>
  </sheets>
  <externalReferences>
    <externalReference r:id="rId5"/>
  </externalReferences>
  <definedNames>
    <definedName name="AF">#REF!</definedName>
    <definedName name="CAC">[1]Lists!$A$35:$A$41</definedName>
    <definedName name="Exc">#REF!</definedName>
    <definedName name="Furnace">[1]Lists!$A$29:$A$32</definedName>
    <definedName name="Good">[1]Lists!$A$24:$A$27</definedName>
    <definedName name="_xlnm.Print_Area" localSheetId="0">Application!$B$1:$X$58</definedName>
    <definedName name="_xlnm.Print_Area" localSheetId="2">'Transmittal Inc'!$B$1:$F$41</definedName>
    <definedName name="_xlnm.Print_Area" localSheetId="1">'Transmittal Res'!$B$1:$F$41</definedName>
    <definedName name="YesNo">[1]Lists!$C$9:$C$11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4" i="1" l="1"/>
  <c r="U45" i="1"/>
  <c r="B30" i="6"/>
  <c r="B30" i="5"/>
  <c r="B28" i="6"/>
  <c r="E30" i="5"/>
  <c r="E30" i="6" s="1"/>
  <c r="D30" i="5"/>
  <c r="D30" i="6" s="1"/>
  <c r="C30" i="5"/>
  <c r="C30" i="6" s="1"/>
  <c r="C29" i="5"/>
  <c r="B29" i="5"/>
  <c r="B28" i="5"/>
  <c r="F30" i="6" l="1"/>
  <c r="F30" i="5"/>
  <c r="H30" i="5" s="1"/>
  <c r="E28" i="5" l="1"/>
  <c r="E28" i="6" s="1"/>
  <c r="D28" i="5"/>
  <c r="D28" i="6" s="1"/>
  <c r="C28" i="5"/>
  <c r="C28" i="6" s="1"/>
  <c r="C27" i="5"/>
  <c r="B27" i="6"/>
  <c r="B32" i="6"/>
  <c r="B31" i="6"/>
  <c r="B29" i="6"/>
  <c r="F28" i="5" l="1"/>
  <c r="I28" i="5" s="1"/>
  <c r="F28" i="6"/>
  <c r="B32" i="5"/>
  <c r="B31" i="5"/>
  <c r="C32" i="5"/>
  <c r="C31" i="5"/>
  <c r="B27" i="5"/>
  <c r="U47" i="1" l="1"/>
  <c r="E32" i="5"/>
  <c r="D31" i="5"/>
  <c r="D31" i="6" s="1"/>
  <c r="D29" i="5"/>
  <c r="D29" i="6" s="1"/>
  <c r="D27" i="5"/>
  <c r="D27" i="6" s="1"/>
  <c r="D32" i="5"/>
  <c r="D32" i="6" s="1"/>
  <c r="D34" i="6" l="1"/>
  <c r="D34" i="5"/>
  <c r="E32" i="6"/>
  <c r="E31" i="5"/>
  <c r="E31" i="6" s="1"/>
  <c r="E29" i="5"/>
  <c r="E29" i="6" l="1"/>
  <c r="F29" i="5"/>
  <c r="E27" i="5"/>
  <c r="F27" i="5" s="1"/>
  <c r="C21" i="6"/>
  <c r="C20" i="6"/>
  <c r="C21" i="5"/>
  <c r="C20" i="5"/>
  <c r="E27" i="6" l="1"/>
  <c r="E34" i="6" s="1"/>
  <c r="E34" i="5"/>
  <c r="C18" i="6"/>
  <c r="C5" i="6"/>
  <c r="C16" i="6" s="1"/>
  <c r="F37" i="5"/>
  <c r="C18" i="5"/>
  <c r="C5" i="5"/>
  <c r="C16" i="5" s="1"/>
  <c r="C14" i="5"/>
  <c r="C31" i="6" l="1"/>
  <c r="F31" i="6" s="1"/>
  <c r="F31" i="5"/>
  <c r="C29" i="6"/>
  <c r="F29" i="6" s="1"/>
  <c r="H29" i="5"/>
  <c r="C32" i="6"/>
  <c r="F32" i="6" s="1"/>
  <c r="F32" i="5"/>
  <c r="H32" i="5" s="1"/>
  <c r="C27" i="6"/>
  <c r="F27" i="6" s="1"/>
  <c r="H27" i="5"/>
  <c r="C53" i="5"/>
  <c r="C56" i="5" s="1"/>
  <c r="F37" i="6"/>
  <c r="C53" i="6" s="1"/>
  <c r="C54" i="6" s="1"/>
  <c r="C52" i="5"/>
  <c r="F34" i="6" l="1"/>
  <c r="I31" i="5"/>
  <c r="I34" i="5" s="1"/>
  <c r="C54" i="5"/>
  <c r="C56" i="6"/>
  <c r="C52" i="6"/>
  <c r="F34" i="5"/>
  <c r="H31" i="5" l="1"/>
  <c r="H34" i="5" s="1"/>
  <c r="D37" i="5" s="1"/>
  <c r="D37" i="6" s="1"/>
  <c r="E37" i="5" l="1"/>
  <c r="E37" i="6" s="1"/>
</calcChain>
</file>

<file path=xl/sharedStrings.xml><?xml version="1.0" encoding="utf-8"?>
<sst xmlns="http://schemas.openxmlformats.org/spreadsheetml/2006/main" count="227" uniqueCount="143">
  <si>
    <t>AMEREN ILLINOIS ENERGY EFFICIENCY PROGRAM</t>
  </si>
  <si>
    <t>IL</t>
  </si>
  <si>
    <t>QTY</t>
  </si>
  <si>
    <t>Res/Inc</t>
  </si>
  <si>
    <t>Section 1:  Customer Information</t>
  </si>
  <si>
    <t>Name:</t>
  </si>
  <si>
    <t>Mailing Address:</t>
  </si>
  <si>
    <t>Email:</t>
  </si>
  <si>
    <t>Project Type:</t>
  </si>
  <si>
    <t>Home Phone:</t>
  </si>
  <si>
    <t>City:</t>
  </si>
  <si>
    <t>Cell Phone:</t>
  </si>
  <si>
    <t>State:</t>
  </si>
  <si>
    <t>Zip Code:</t>
  </si>
  <si>
    <t>Multifamily</t>
  </si>
  <si>
    <t>Single Family</t>
  </si>
  <si>
    <t>Section 2:  Program Ally Information</t>
  </si>
  <si>
    <t>Program Ally Company Name:</t>
  </si>
  <si>
    <t>Phone:</t>
  </si>
  <si>
    <t>Program Ally Contact Name:</t>
  </si>
  <si>
    <t>Project Installation Information</t>
  </si>
  <si>
    <t>Name of Illinois Commerce Commission-registered Certified Installer  (Name as registered with ICC):</t>
  </si>
  <si>
    <t>Section 3:  Project Measure Information</t>
  </si>
  <si>
    <t>Existing Equipment - REQUIRED for all projects (Application will be returned if not provided)</t>
  </si>
  <si>
    <t>Existing Cooling Type:</t>
  </si>
  <si>
    <t>Age (years):</t>
  </si>
  <si>
    <t>Cooling Capacity (BTUH):</t>
  </si>
  <si>
    <t>Cooling Type</t>
  </si>
  <si>
    <t>Air Source Heat Pump</t>
  </si>
  <si>
    <t>Central Air Conditioner</t>
  </si>
  <si>
    <t>Window Unit</t>
  </si>
  <si>
    <t>None</t>
  </si>
  <si>
    <t>Other</t>
  </si>
  <si>
    <t>Manufacturer (existing unit):</t>
  </si>
  <si>
    <t>Existing Heat Type:</t>
  </si>
  <si>
    <t>Rated SEER:</t>
  </si>
  <si>
    <t>Heating Type</t>
  </si>
  <si>
    <t>Natural Gas Furnace</t>
  </si>
  <si>
    <t>Natural Gas Boiler</t>
  </si>
  <si>
    <t>Electric Resistance</t>
  </si>
  <si>
    <t>Heating Capacity (BTUH):</t>
  </si>
  <si>
    <t>Rated AFUE:</t>
  </si>
  <si>
    <t>AHRI #:</t>
  </si>
  <si>
    <t>Unit Cost:</t>
  </si>
  <si>
    <t>Heating Capacity @ 47F (BTUH):</t>
  </si>
  <si>
    <t>Heating Capacity @ 17F (BTUH):</t>
  </si>
  <si>
    <t>$</t>
  </si>
  <si>
    <t>CAC Incentive</t>
  </si>
  <si>
    <t>Choose Incentive</t>
  </si>
  <si>
    <t>ASHP Incentive</t>
  </si>
  <si>
    <t>Model (existing unit):</t>
  </si>
  <si>
    <t>Thermostat Type</t>
  </si>
  <si>
    <t>Manual</t>
  </si>
  <si>
    <t>Programmable</t>
  </si>
  <si>
    <t>Thermostat Incentive</t>
  </si>
  <si>
    <t>Water Heater Incentive</t>
  </si>
  <si>
    <t>Conditioned Space</t>
  </si>
  <si>
    <t>Yes</t>
  </si>
  <si>
    <t>No</t>
  </si>
  <si>
    <t>Section 4:  Attachments</t>
  </si>
  <si>
    <t>AHRI certificate(s) for all applicable equipment.</t>
  </si>
  <si>
    <t>I certify the information I have provided is true and correct.  I hereby request the project above be enrolled in the Program and I hereby request an incentive for the above listed work.  I understand only Early Retirement projects that meet qualifications of the Program and have a reservation number will be processed for an incentive.  Once a reservation expires the funds may be cancelled.  Reservations are not transferable.</t>
  </si>
  <si>
    <t>Customer Signature:</t>
  </si>
  <si>
    <t>Date:</t>
  </si>
  <si>
    <t>Reservation Approval</t>
  </si>
  <si>
    <t>To:</t>
  </si>
  <si>
    <t>Slipstream Financial</t>
  </si>
  <si>
    <t>CC:</t>
  </si>
  <si>
    <t>From:</t>
  </si>
  <si>
    <t>Re:</t>
  </si>
  <si>
    <t>Satisfactory Review</t>
  </si>
  <si>
    <t>Reservation ID:</t>
  </si>
  <si>
    <t>AMIL #</t>
  </si>
  <si>
    <t>Project must be completed by:</t>
  </si>
  <si>
    <t>Participating Contractor(s):</t>
  </si>
  <si>
    <t>Customer Name:</t>
  </si>
  <si>
    <t>Measure</t>
  </si>
  <si>
    <t>Incentive</t>
  </si>
  <si>
    <t>Net Cost</t>
  </si>
  <si>
    <t>E</t>
  </si>
  <si>
    <t>G</t>
  </si>
  <si>
    <t>Total Project</t>
  </si>
  <si>
    <t>Electric</t>
  </si>
  <si>
    <t>Gas</t>
  </si>
  <si>
    <t>Total</t>
  </si>
  <si>
    <t>Job Review Notes:</t>
  </si>
  <si>
    <t>TR Finance Efficacy Check</t>
  </si>
  <si>
    <t>Gross Salesforce Savings</t>
  </si>
  <si>
    <t>kWh</t>
  </si>
  <si>
    <t>Therm</t>
  </si>
  <si>
    <t>Necessary Work %</t>
  </si>
  <si>
    <t>Annual Finance Cost Based on 10-year Loan</t>
  </si>
  <si>
    <t>Estimated Monthly Loan Payment</t>
  </si>
  <si>
    <t>Estimated Annual Savings</t>
  </si>
  <si>
    <t>Monthly Cash Flow Position</t>
  </si>
  <si>
    <r>
      <t xml:space="preserve">The following job scope has been reviewed and found to comply with current Heating and Cooling program requirements.  Project Approvals expire 60 DAYS from the date of transmittal.  Projects not completed within this timeframe must be re-approved by the Program </t>
    </r>
    <r>
      <rPr>
        <u/>
        <sz val="9"/>
        <rFont val="Tahoma"/>
        <family val="2"/>
      </rPr>
      <t>under the current program eligibility rules</t>
    </r>
    <r>
      <rPr>
        <sz val="9"/>
        <rFont val="Tahoma"/>
        <family val="2"/>
      </rPr>
      <t xml:space="preserve">.
</t>
    </r>
  </si>
  <si>
    <t>Customer Mailing Address:</t>
  </si>
  <si>
    <t>Financing Requested:</t>
  </si>
  <si>
    <t>Customer Cost:</t>
  </si>
  <si>
    <t>Total Cost:</t>
  </si>
  <si>
    <t>Financing Principle (Total Project Cost - Incentives - Down Payment)</t>
  </si>
  <si>
    <t>Cost</t>
  </si>
  <si>
    <t xml:space="preserve">The following completed job scope has been reviewed and found to comply with current Heating and Cooling program requirements.  </t>
  </si>
  <si>
    <t>Project Completion</t>
  </si>
  <si>
    <t>Ductless Heat Pump</t>
  </si>
  <si>
    <t>If selected, describe Other:</t>
  </si>
  <si>
    <t>Toll-free:  1.866.838.6918 - Email:  ResidentialEEApplications@Ameren.com - AmerenIllinoisSavings.com</t>
  </si>
  <si>
    <t>Term</t>
  </si>
  <si>
    <t>Ameren Illinois Account Number:</t>
  </si>
  <si>
    <t>Gas Customer</t>
  </si>
  <si>
    <t>Electric Customer</t>
  </si>
  <si>
    <t>X</t>
  </si>
  <si>
    <t>Incentive Amount Applied:</t>
  </si>
  <si>
    <t>Incentive Applied Total:</t>
  </si>
  <si>
    <t>On-Bill Financing Request Authorization</t>
  </si>
  <si>
    <t>General Inquiries:  Ameren Illinois Energy Efficiency Programs - PO Box 5098, Peoria IL 61601-9998</t>
  </si>
  <si>
    <t>Note:  The form should be emailed to:  ResidentialEEApplications@Ameren.com.  
The subject line and file name must read:  Program Ally Name_Homeowner Last Name_Homeowner First Name_Program Name (Ex:  Insulators Inc_Jones_Mary). If the customer decides not to participate in the program, please email us.  If this equipment should change along the project life cycle, the Program Ally will submit an updated version of this form.</t>
  </si>
  <si>
    <t xml:space="preserve"> ResidentialEEApplications@Ameren.com</t>
  </si>
  <si>
    <t>Gas Account:</t>
  </si>
  <si>
    <t>Electric Account:</t>
  </si>
  <si>
    <t>Date Equipment Installed:</t>
  </si>
  <si>
    <t>Ally Signature:</t>
  </si>
  <si>
    <t>When submitting the Project Reservation, Incentive Request, and required documentation; send all required documents to:</t>
  </si>
  <si>
    <t>Smart Thermostat - Energy Star Certified</t>
  </si>
  <si>
    <t>Manufacturer:</t>
  </si>
  <si>
    <t>Model #:</t>
  </si>
  <si>
    <t>Address:</t>
  </si>
  <si>
    <t>Incentive Amount:</t>
  </si>
  <si>
    <t>SEER:</t>
  </si>
  <si>
    <t>EER:</t>
  </si>
  <si>
    <t>HSPF:</t>
  </si>
  <si>
    <t>Invoice(s) with make, model, size, and cost of the new installed equipment and incentive listed as "Ameren Illinois Energy Efficiency Program Incentive."</t>
  </si>
  <si>
    <t>Air Source Heat Pump Water Heater - Energy Star Certified</t>
  </si>
  <si>
    <t>PY2023 Midstream HVAC Financing Authorization</t>
  </si>
  <si>
    <t xml:space="preserve">All projects seeking On-Bill Financing must submit this Financing Authorization form when the project installation is complete. For projects seeking incentives in the Home Efficiency Initiative, the reservation number is required prior to project start date for all projects requesting financing. Projects seeking incentives through the Midstream Initiative do not require a reservation or incentive application but must have project detail information submitted to the participating HVAC or plumbing distributor. All program paperwork must be submitted within 45 days of the installation date. </t>
  </si>
  <si>
    <t>AFUE:</t>
  </si>
  <si>
    <t>Rev02</t>
  </si>
  <si>
    <t>Section 3:  Project Measure Information - for full equipment eligibility requirements, visit</t>
  </si>
  <si>
    <t>AmerenIllinoisSavings.com/Incentives</t>
  </si>
  <si>
    <t>Central Air Conditioner - Must be AHRI rated SEER 16.0 (SEER2 15.2) and EER 12.5 (EER2 11.88) or greater</t>
  </si>
  <si>
    <t>Air Source Heat Pump - Must be AHRI rated SEER 16.0 (SEER2 15.2) and HSPF 8.9 (HSPF2 8.1) or greater</t>
  </si>
  <si>
    <t xml:space="preserve">Gas Furnace - Must be AHRI rated AFUE 95% or greater </t>
  </si>
  <si>
    <t>Ductless Mini-Split Heat Pump - Must be AHRI rated SEER 16.0 (SEER2 16) and HSPF 9 (HSPF2 8.55) or greater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</si>
</sst>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0.0"/>
    <numFmt numFmtId="166" formatCode="mm/dd/yy;@"/>
    <numFmt numFmtId="167" formatCode="m/d/yy;@"/>
    <numFmt numFmtId="168" formatCode="000\-000\-0000"/>
    <numFmt numFmtId="169" formatCode="00000\-00000"/>
    <numFmt numFmtId="170" formatCode="00000"/>
    <numFmt numFmtId="171"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b/>
      <sz val="19"/>
      <color rgb="FF231F20"/>
      <name val="Calibri"/>
      <family val="2"/>
    </font>
    <font>
      <b/>
      <sz val="19"/>
      <name val="Calibri"/>
      <family val="2"/>
    </font>
    <font>
      <b/>
      <sz val="16"/>
      <color rgb="FF231F20"/>
      <name val="Calibri"/>
      <family val="2"/>
    </font>
    <font>
      <b/>
      <sz val="16"/>
      <name val="Calibri"/>
      <family val="2"/>
    </font>
    <font>
      <sz val="8"/>
      <color theme="1"/>
      <name val="Calibri"/>
      <family val="2"/>
      <scheme val="minor"/>
    </font>
    <font>
      <b/>
      <sz val="12"/>
      <color theme="1"/>
      <name val="Calibri"/>
      <family val="2"/>
      <scheme val="minor"/>
    </font>
    <font>
      <sz val="10"/>
      <name val="Arial"/>
      <family val="2"/>
    </font>
    <font>
      <sz val="10"/>
      <name val="Tahoma"/>
      <family val="2"/>
    </font>
    <font>
      <sz val="12"/>
      <color theme="1"/>
      <name val="Calibri"/>
      <family val="2"/>
      <scheme val="minor"/>
    </font>
    <font>
      <b/>
      <sz val="8"/>
      <color theme="1"/>
      <name val="Calibri"/>
      <family val="2"/>
      <scheme val="minor"/>
    </font>
    <font>
      <b/>
      <sz val="12"/>
      <color theme="0"/>
      <name val="Calibri"/>
      <family val="2"/>
      <scheme val="minor"/>
    </font>
    <font>
      <b/>
      <sz val="12"/>
      <color theme="9" tint="-0.249977111117893"/>
      <name val="Calibri"/>
      <family val="2"/>
      <scheme val="minor"/>
    </font>
    <font>
      <b/>
      <sz val="18"/>
      <name val="Tahoma"/>
      <family val="2"/>
    </font>
    <font>
      <sz val="16"/>
      <name val="Tahoma"/>
      <family val="2"/>
    </font>
    <font>
      <b/>
      <sz val="10"/>
      <name val="Tahoma"/>
      <family val="2"/>
    </font>
    <font>
      <sz val="9"/>
      <name val="Tahoma"/>
      <family val="2"/>
    </font>
    <font>
      <u/>
      <sz val="9"/>
      <name val="Tahoma"/>
      <family val="2"/>
    </font>
    <font>
      <b/>
      <sz val="12"/>
      <name val="Tahoma"/>
      <family val="2"/>
    </font>
    <font>
      <b/>
      <sz val="11"/>
      <name val="Tahoma"/>
      <family val="2"/>
    </font>
    <font>
      <b/>
      <sz val="10"/>
      <name val="Arial"/>
      <family val="2"/>
    </font>
    <font>
      <sz val="8"/>
      <name val="Tahoma"/>
      <family val="2"/>
    </font>
    <font>
      <b/>
      <sz val="9"/>
      <color theme="1"/>
      <name val="Calibri"/>
      <family val="2"/>
      <scheme val="minor"/>
    </font>
    <font>
      <b/>
      <sz val="10"/>
      <color theme="0"/>
      <name val="Calibri"/>
      <family val="2"/>
      <scheme val="minor"/>
    </font>
    <font>
      <sz val="8"/>
      <name val="Calibri"/>
      <family val="2"/>
      <scheme val="minor"/>
    </font>
    <font>
      <u/>
      <sz val="8"/>
      <color theme="8"/>
      <name val="Calibri"/>
      <family val="2"/>
      <scheme val="minor"/>
    </font>
    <font>
      <b/>
      <u/>
      <sz val="8"/>
      <color rgb="FF0070C0"/>
      <name val="Calibri"/>
      <family val="2"/>
      <scheme val="minor"/>
    </font>
    <font>
      <i/>
      <sz val="8"/>
      <color theme="1"/>
      <name val="Calibri"/>
      <family val="2"/>
      <scheme val="minor"/>
    </font>
    <font>
      <u/>
      <sz val="11"/>
      <color theme="10"/>
      <name val="Calibri"/>
      <family val="2"/>
      <scheme val="minor"/>
    </font>
    <font>
      <u/>
      <sz val="8"/>
      <color theme="10"/>
      <name val="Calibri"/>
      <family val="2"/>
      <scheme val="minor"/>
    </font>
    <font>
      <b/>
      <sz val="8"/>
      <name val="Calibri"/>
      <family val="2"/>
      <scheme val="minor"/>
    </font>
    <font>
      <b/>
      <u/>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ck">
        <color theme="9" tint="-0.249977111117893"/>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0" fillId="0" borderId="0"/>
    <xf numFmtId="0" fontId="31" fillId="0" borderId="0" applyNumberFormat="0" applyFill="0" applyBorder="0" applyAlignment="0" applyProtection="0"/>
  </cellStyleXfs>
  <cellXfs count="285">
    <xf numFmtId="0" fontId="0" fillId="0" borderId="0" xfId="0"/>
    <xf numFmtId="0" fontId="0" fillId="0" borderId="12" xfId="0" applyBorder="1"/>
    <xf numFmtId="0" fontId="0" fillId="0" borderId="13" xfId="0" applyBorder="1"/>
    <xf numFmtId="0" fontId="0" fillId="0" borderId="13" xfId="0" applyBorder="1" applyAlignment="1">
      <alignment horizontal="center" vertical="center"/>
    </xf>
    <xf numFmtId="0" fontId="0" fillId="0" borderId="0" xfId="0" applyAlignment="1">
      <alignment horizont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2" fillId="0" borderId="0" xfId="0" applyFont="1" applyAlignment="1">
      <alignment vertical="center"/>
    </xf>
    <xf numFmtId="0" fontId="0" fillId="0" borderId="21" xfId="0" applyBorder="1"/>
    <xf numFmtId="0" fontId="0" fillId="0" borderId="0" xfId="0" applyAlignment="1">
      <alignment horizontal="right" vertical="center"/>
    </xf>
    <xf numFmtId="0" fontId="0" fillId="0" borderId="0" xfId="0" applyBorder="1" applyAlignment="1">
      <alignment vertical="center"/>
    </xf>
    <xf numFmtId="0" fontId="8" fillId="0" borderId="28" xfId="0" applyFont="1" applyBorder="1" applyAlignment="1">
      <alignment vertical="center"/>
    </xf>
    <xf numFmtId="0" fontId="0" fillId="0" borderId="1" xfId="0" applyBorder="1" applyAlignment="1">
      <alignment horizontal="center"/>
    </xf>
    <xf numFmtId="0" fontId="11" fillId="0" borderId="0" xfId="4" applyFont="1" applyProtection="1"/>
    <xf numFmtId="0" fontId="16" fillId="0" borderId="0" xfId="4" applyFont="1" applyBorder="1" applyProtection="1"/>
    <xf numFmtId="0" fontId="17" fillId="0" borderId="0" xfId="4" applyFont="1" applyProtection="1"/>
    <xf numFmtId="0" fontId="11" fillId="0" borderId="19" xfId="4" applyFont="1" applyBorder="1" applyProtection="1"/>
    <xf numFmtId="0" fontId="11" fillId="0" borderId="0" xfId="4" applyFont="1" applyBorder="1" applyProtection="1"/>
    <xf numFmtId="0" fontId="18" fillId="0" borderId="0" xfId="4" applyFont="1" applyProtection="1"/>
    <xf numFmtId="0" fontId="11" fillId="0" borderId="0" xfId="4" applyFont="1" applyAlignment="1" applyProtection="1">
      <alignment wrapText="1"/>
    </xf>
    <xf numFmtId="0" fontId="11" fillId="0" borderId="0" xfId="4" applyFont="1" applyAlignment="1" applyProtection="1">
      <alignment horizontal="left" wrapText="1"/>
    </xf>
    <xf numFmtId="0" fontId="11" fillId="0" borderId="0" xfId="4" applyNumberFormat="1" applyFont="1" applyProtection="1"/>
    <xf numFmtId="0" fontId="11" fillId="0" borderId="0" xfId="4" applyFont="1" applyAlignment="1" applyProtection="1">
      <alignment horizontal="left"/>
    </xf>
    <xf numFmtId="0" fontId="18" fillId="0" borderId="0" xfId="4" applyFont="1" applyBorder="1" applyProtection="1"/>
    <xf numFmtId="0" fontId="18" fillId="0" borderId="19" xfId="4" applyFont="1" applyBorder="1" applyProtection="1"/>
    <xf numFmtId="0" fontId="11" fillId="0" borderId="19" xfId="4" applyNumberFormat="1" applyFont="1" applyBorder="1" applyProtection="1"/>
    <xf numFmtId="0" fontId="19" fillId="0" borderId="0" xfId="4" applyFont="1" applyAlignment="1" applyProtection="1">
      <alignment vertical="center" wrapText="1"/>
    </xf>
    <xf numFmtId="0" fontId="11" fillId="0" borderId="0" xfId="4" applyFont="1" applyAlignment="1" applyProtection="1"/>
    <xf numFmtId="0" fontId="21" fillId="0" borderId="0" xfId="4" applyFont="1" applyAlignment="1" applyProtection="1"/>
    <xf numFmtId="167" fontId="21" fillId="0" borderId="0" xfId="4" applyNumberFormat="1" applyFont="1" applyAlignment="1" applyProtection="1">
      <alignment horizontal="left"/>
    </xf>
    <xf numFmtId="0" fontId="18" fillId="0" borderId="0" xfId="4" applyFont="1" applyAlignment="1" applyProtection="1"/>
    <xf numFmtId="0" fontId="11" fillId="0" borderId="0" xfId="4" applyFont="1" applyBorder="1" applyAlignment="1" applyProtection="1"/>
    <xf numFmtId="0" fontId="10" fillId="0" borderId="0" xfId="4" applyBorder="1" applyProtection="1"/>
    <xf numFmtId="0" fontId="2" fillId="0" borderId="15" xfId="0" applyFont="1" applyBorder="1" applyProtection="1"/>
    <xf numFmtId="3" fontId="2" fillId="0" borderId="15" xfId="0" applyNumberFormat="1" applyFont="1" applyBorder="1" applyAlignment="1" applyProtection="1">
      <alignment horizontal="center"/>
    </xf>
    <xf numFmtId="164" fontId="2" fillId="0" borderId="15" xfId="0" applyNumberFormat="1" applyFont="1" applyBorder="1" applyAlignment="1" applyProtection="1">
      <alignment horizontal="right"/>
    </xf>
    <xf numFmtId="0" fontId="0" fillId="0" borderId="0" xfId="0" applyProtection="1"/>
    <xf numFmtId="3" fontId="0" fillId="0" borderId="0" xfId="0" applyNumberFormat="1" applyFill="1" applyAlignment="1" applyProtection="1">
      <alignment horizontal="center"/>
    </xf>
    <xf numFmtId="44" fontId="0" fillId="0" borderId="0" xfId="0" applyNumberFormat="1" applyFill="1" applyAlignment="1" applyProtection="1">
      <alignment horizontal="center"/>
    </xf>
    <xf numFmtId="44" fontId="0" fillId="0" borderId="0" xfId="1" applyFont="1" applyFill="1" applyAlignment="1" applyProtection="1">
      <alignment horizontal="center"/>
    </xf>
    <xf numFmtId="44" fontId="11" fillId="0" borderId="0" xfId="4" applyNumberFormat="1" applyFont="1" applyBorder="1" applyAlignment="1" applyProtection="1"/>
    <xf numFmtId="44" fontId="11" fillId="0" borderId="0" xfId="4" applyNumberFormat="1" applyFont="1" applyAlignment="1" applyProtection="1"/>
    <xf numFmtId="44" fontId="11" fillId="0" borderId="0" xfId="4" applyNumberFormat="1" applyFont="1" applyProtection="1"/>
    <xf numFmtId="44" fontId="11" fillId="0" borderId="0" xfId="4" applyNumberFormat="1" applyFont="1" applyBorder="1" applyAlignment="1" applyProtection="1">
      <alignment horizontal="center"/>
    </xf>
    <xf numFmtId="164" fontId="0" fillId="0" borderId="0" xfId="0" applyNumberFormat="1" applyProtection="1"/>
    <xf numFmtId="164" fontId="0" fillId="0" borderId="0" xfId="0" applyNumberFormat="1" applyFill="1" applyAlignment="1" applyProtection="1">
      <alignment horizontal="right"/>
    </xf>
    <xf numFmtId="0" fontId="11" fillId="0" borderId="0" xfId="4" applyFont="1" applyBorder="1" applyAlignment="1" applyProtection="1">
      <alignment vertical="top" wrapText="1"/>
    </xf>
    <xf numFmtId="0" fontId="0" fillId="3" borderId="0" xfId="0" applyFill="1" applyAlignment="1" applyProtection="1">
      <alignment horizontal="left"/>
    </xf>
    <xf numFmtId="3" fontId="0" fillId="3" borderId="0" xfId="0" applyNumberFormat="1" applyFill="1" applyAlignment="1" applyProtection="1">
      <alignment horizontal="center"/>
    </xf>
    <xf numFmtId="164" fontId="0" fillId="3" borderId="0" xfId="0" applyNumberFormat="1" applyFill="1" applyAlignment="1" applyProtection="1">
      <alignment horizontal="right"/>
    </xf>
    <xf numFmtId="44" fontId="0" fillId="3" borderId="0" xfId="1" applyFont="1" applyFill="1" applyAlignment="1" applyProtection="1">
      <alignment horizontal="center"/>
    </xf>
    <xf numFmtId="0" fontId="2" fillId="0" borderId="15" xfId="0" applyFont="1" applyBorder="1" applyAlignment="1" applyProtection="1">
      <alignment horizontal="left"/>
    </xf>
    <xf numFmtId="44" fontId="0" fillId="0" borderId="0" xfId="0" applyNumberFormat="1" applyFill="1" applyBorder="1" applyAlignment="1" applyProtection="1">
      <alignment horizontal="center"/>
    </xf>
    <xf numFmtId="0" fontId="23" fillId="0" borderId="0" xfId="4" applyFont="1" applyBorder="1" applyProtection="1"/>
    <xf numFmtId="44" fontId="23" fillId="0" borderId="0" xfId="1" applyFont="1" applyBorder="1" applyProtection="1"/>
    <xf numFmtId="44" fontId="10" fillId="0" borderId="0" xfId="1" applyFont="1" applyBorder="1" applyProtection="1"/>
    <xf numFmtId="44" fontId="23" fillId="0" borderId="0" xfId="4" applyNumberFormat="1" applyFont="1" applyBorder="1" applyAlignment="1" applyProtection="1">
      <alignment vertical="center"/>
    </xf>
    <xf numFmtId="7" fontId="23" fillId="0" borderId="20" xfId="4" applyNumberFormat="1" applyFont="1" applyBorder="1" applyAlignment="1" applyProtection="1">
      <alignment vertical="center"/>
    </xf>
    <xf numFmtId="0" fontId="23" fillId="0" borderId="0" xfId="4" applyFont="1" applyBorder="1" applyAlignment="1" applyProtection="1">
      <alignment vertical="center"/>
    </xf>
    <xf numFmtId="0" fontId="18" fillId="0" borderId="0" xfId="4" applyFont="1" applyBorder="1" applyAlignment="1" applyProtection="1">
      <alignment vertical="top" wrapText="1"/>
    </xf>
    <xf numFmtId="0" fontId="11" fillId="0" borderId="0" xfId="4" applyFont="1" applyBorder="1" applyAlignment="1" applyProtection="1">
      <alignment wrapText="1"/>
    </xf>
    <xf numFmtId="14" fontId="24" fillId="0" borderId="0" xfId="4" applyNumberFormat="1" applyFont="1" applyBorder="1" applyAlignment="1" applyProtection="1">
      <alignment horizontal="left"/>
    </xf>
    <xf numFmtId="0" fontId="11" fillId="0" borderId="15" xfId="4" applyFont="1" applyBorder="1" applyAlignment="1" applyProtection="1">
      <alignment horizontal="center"/>
    </xf>
    <xf numFmtId="0" fontId="11" fillId="0" borderId="0" xfId="4" applyFont="1" applyFill="1" applyProtection="1"/>
    <xf numFmtId="0" fontId="11" fillId="0" borderId="0" xfId="4" applyFont="1" applyAlignment="1" applyProtection="1">
      <alignment horizontal="right"/>
    </xf>
    <xf numFmtId="0" fontId="11" fillId="0" borderId="0" xfId="4" applyNumberFormat="1" applyFont="1" applyBorder="1" applyProtection="1"/>
    <xf numFmtId="7" fontId="11" fillId="0" borderId="0" xfId="4" applyNumberFormat="1" applyFont="1" applyProtection="1"/>
    <xf numFmtId="7" fontId="11" fillId="0" borderId="20" xfId="4" applyNumberFormat="1" applyFont="1" applyBorder="1" applyProtection="1"/>
    <xf numFmtId="164" fontId="2" fillId="0" borderId="15" xfId="0" applyNumberFormat="1" applyFont="1" applyFill="1" applyBorder="1" applyAlignment="1" applyProtection="1">
      <alignment horizontal="center"/>
    </xf>
    <xf numFmtId="0" fontId="11" fillId="7" borderId="0" xfId="4" applyFont="1" applyFill="1" applyProtection="1"/>
    <xf numFmtId="0" fontId="9" fillId="0" borderId="3"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Alignment="1" applyProtection="1">
      <alignment vertical="center"/>
    </xf>
    <xf numFmtId="0" fontId="11" fillId="7" borderId="0" xfId="4" applyFont="1" applyFill="1" applyAlignment="1" applyProtection="1">
      <alignment horizontal="left"/>
      <protection locked="0"/>
    </xf>
    <xf numFmtId="166" fontId="11" fillId="7" borderId="0" xfId="4" applyNumberFormat="1" applyFont="1" applyFill="1" applyAlignment="1" applyProtection="1">
      <alignment horizontal="left"/>
      <protection locked="0"/>
    </xf>
    <xf numFmtId="1" fontId="11" fillId="7" borderId="0" xfId="4" applyNumberFormat="1" applyFont="1" applyFill="1" applyAlignment="1" applyProtection="1">
      <protection locked="0"/>
    </xf>
    <xf numFmtId="167" fontId="21" fillId="0" borderId="0" xfId="4" applyNumberFormat="1" applyFont="1" applyAlignment="1" applyProtection="1">
      <alignment horizontal="left"/>
    </xf>
    <xf numFmtId="0" fontId="11" fillId="0" borderId="0" xfId="4" applyFont="1" applyAlignment="1" applyProtection="1">
      <alignment horizontal="left" wrapText="1"/>
    </xf>
    <xf numFmtId="0" fontId="11" fillId="0" borderId="0" xfId="4" applyFont="1" applyBorder="1" applyAlignment="1" applyProtection="1"/>
    <xf numFmtId="0" fontId="0" fillId="2" borderId="0" xfId="0" applyFill="1" applyAlignment="1">
      <alignment vertical="center"/>
    </xf>
    <xf numFmtId="0" fontId="9" fillId="0" borderId="15" xfId="0" applyFont="1" applyBorder="1" applyAlignment="1" applyProtection="1">
      <alignment horizontal="center" vertical="center"/>
    </xf>
    <xf numFmtId="0" fontId="11" fillId="0" borderId="0" xfId="4" applyFont="1" applyBorder="1" applyAlignment="1" applyProtection="1">
      <alignment horizontal="center"/>
    </xf>
    <xf numFmtId="0" fontId="0" fillId="0" borderId="21" xfId="0" applyFont="1" applyBorder="1" applyAlignment="1">
      <alignment horizontal="center" vertical="center"/>
    </xf>
    <xf numFmtId="0" fontId="8" fillId="2" borderId="0" xfId="0" applyFont="1" applyFill="1" applyAlignment="1">
      <alignment vertical="center"/>
    </xf>
    <xf numFmtId="0" fontId="13" fillId="0" borderId="1" xfId="0" applyFont="1" applyFill="1" applyBorder="1" applyAlignment="1" applyProtection="1">
      <alignment horizontal="center" vertical="center"/>
      <protection locked="0"/>
    </xf>
    <xf numFmtId="0" fontId="8" fillId="0" borderId="10" xfId="0"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36"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2" fillId="0" borderId="0" xfId="0" applyFont="1" applyAlignment="1" applyProtection="1">
      <alignment vertical="center"/>
    </xf>
    <xf numFmtId="0" fontId="9" fillId="0" borderId="0" xfId="0" applyFont="1" applyAlignment="1" applyProtection="1">
      <alignment vertical="center"/>
    </xf>
    <xf numFmtId="0" fontId="11" fillId="0" borderId="0" xfId="4" applyFont="1" applyBorder="1" applyAlignment="1" applyProtection="1"/>
    <xf numFmtId="0" fontId="13" fillId="0" borderId="42" xfId="0" applyFont="1" applyFill="1" applyBorder="1" applyAlignment="1" applyProtection="1">
      <alignment horizontal="center" vertical="center" wrapText="1"/>
      <protection locked="0"/>
    </xf>
    <xf numFmtId="0" fontId="11" fillId="0" borderId="0" xfId="4" applyFont="1" applyBorder="1" applyAlignment="1" applyProtection="1"/>
    <xf numFmtId="0" fontId="26" fillId="4" borderId="2" xfId="0" applyFont="1" applyFill="1" applyBorder="1" applyAlignment="1">
      <alignment horizontal="left" vertical="center"/>
    </xf>
    <xf numFmtId="0" fontId="26" fillId="4" borderId="3" xfId="0" applyFont="1" applyFill="1" applyBorder="1" applyAlignment="1">
      <alignment horizontal="left" vertical="center"/>
    </xf>
    <xf numFmtId="0" fontId="34" fillId="4" borderId="3" xfId="5" applyFont="1" applyFill="1" applyBorder="1" applyAlignment="1">
      <alignment horizontal="left" vertical="center"/>
    </xf>
    <xf numFmtId="0" fontId="34" fillId="4" borderId="4" xfId="5" applyFont="1" applyFill="1" applyBorder="1" applyAlignment="1">
      <alignment horizontal="left" vertical="center"/>
    </xf>
    <xf numFmtId="0" fontId="8" fillId="0" borderId="29" xfId="0" applyFont="1" applyFill="1" applyBorder="1" applyAlignment="1" applyProtection="1">
      <alignment horizontal="right" vertical="center"/>
    </xf>
    <xf numFmtId="0" fontId="8" fillId="0" borderId="30" xfId="0" applyFont="1" applyFill="1" applyBorder="1" applyAlignment="1" applyProtection="1">
      <alignment horizontal="right" vertical="center"/>
    </xf>
    <xf numFmtId="3" fontId="8" fillId="0" borderId="30" xfId="0" applyNumberFormat="1" applyFont="1" applyFill="1" applyBorder="1" applyAlignment="1" applyProtection="1">
      <alignment horizontal="center" vertical="center"/>
      <protection locked="0"/>
    </xf>
    <xf numFmtId="3" fontId="8" fillId="0" borderId="31"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right" vertical="center"/>
    </xf>
    <xf numFmtId="171" fontId="8" fillId="0" borderId="30" xfId="0" applyNumberFormat="1" applyFont="1" applyFill="1" applyBorder="1" applyAlignment="1" applyProtection="1">
      <alignment horizontal="center" vertical="center"/>
      <protection locked="0"/>
    </xf>
    <xf numFmtId="171" fontId="8" fillId="0" borderId="31"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right" vertical="center" wrapText="1"/>
    </xf>
    <xf numFmtId="0" fontId="8" fillId="0" borderId="30" xfId="0" applyFont="1" applyFill="1" applyBorder="1" applyAlignment="1" applyProtection="1">
      <alignment horizontal="right" vertical="center" wrapText="1"/>
    </xf>
    <xf numFmtId="164" fontId="8" fillId="0" borderId="30" xfId="0" applyNumberFormat="1" applyFont="1" applyFill="1" applyBorder="1" applyAlignment="1" applyProtection="1">
      <alignment horizontal="center" vertical="center" wrapText="1"/>
      <protection locked="0"/>
    </xf>
    <xf numFmtId="164" fontId="8" fillId="0" borderId="33" xfId="0" applyNumberFormat="1" applyFont="1" applyFill="1" applyBorder="1" applyAlignment="1" applyProtection="1">
      <alignment horizontal="center" vertical="center" wrapText="1"/>
      <protection locked="0"/>
    </xf>
    <xf numFmtId="0" fontId="8" fillId="0" borderId="17" xfId="0" applyFont="1" applyFill="1" applyBorder="1" applyAlignment="1" applyProtection="1">
      <alignment horizontal="right" vertical="center"/>
    </xf>
    <xf numFmtId="0" fontId="8" fillId="0" borderId="15" xfId="0" applyFont="1" applyFill="1" applyBorder="1" applyAlignment="1" applyProtection="1">
      <alignment horizontal="right" vertical="center"/>
    </xf>
    <xf numFmtId="0" fontId="8" fillId="0" borderId="15"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9" xfId="0" applyFont="1" applyFill="1" applyBorder="1" applyAlignment="1" applyProtection="1">
      <alignment horizontal="right" vertical="center"/>
    </xf>
    <xf numFmtId="0" fontId="8" fillId="0" borderId="3" xfId="0" applyFont="1" applyFill="1" applyBorder="1" applyAlignment="1" applyProtection="1">
      <alignment horizontal="right" vertical="center"/>
    </xf>
    <xf numFmtId="0" fontId="8" fillId="0" borderId="3"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164" fontId="8" fillId="0" borderId="30" xfId="0" applyNumberFormat="1" applyFont="1" applyFill="1" applyBorder="1" applyAlignment="1" applyProtection="1">
      <alignment horizontal="center" vertical="center"/>
      <protection locked="0"/>
    </xf>
    <xf numFmtId="164" fontId="8" fillId="0" borderId="33" xfId="0" applyNumberFormat="1" applyFont="1" applyFill="1" applyBorder="1" applyAlignment="1" applyProtection="1">
      <alignment horizontal="center" vertical="center"/>
      <protection locked="0"/>
    </xf>
    <xf numFmtId="164" fontId="8" fillId="0" borderId="3" xfId="0" applyNumberFormat="1" applyFont="1" applyFill="1" applyBorder="1" applyAlignment="1" applyProtection="1">
      <alignment horizontal="center" vertical="center"/>
      <protection locked="0"/>
    </xf>
    <xf numFmtId="164" fontId="8" fillId="0" borderId="4"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right" vertical="center"/>
    </xf>
    <xf numFmtId="0" fontId="12" fillId="0" borderId="0" xfId="0" applyFont="1" applyAlignment="1" applyProtection="1">
      <alignment horizontal="right" vertical="center"/>
    </xf>
    <xf numFmtId="0" fontId="12" fillId="0" borderId="0" xfId="0" applyFont="1" applyFill="1" applyAlignment="1" applyProtection="1">
      <alignment horizontal="center" vertical="center"/>
      <protection locked="0"/>
    </xf>
    <xf numFmtId="4" fontId="9" fillId="0" borderId="3" xfId="0" applyNumberFormat="1" applyFont="1" applyFill="1" applyBorder="1" applyAlignment="1" applyProtection="1">
      <alignment horizontal="center" vertical="center"/>
    </xf>
    <xf numFmtId="4" fontId="9" fillId="0" borderId="4" xfId="0" applyNumberFormat="1" applyFont="1" applyFill="1" applyBorder="1" applyAlignment="1" applyProtection="1">
      <alignment horizontal="center" vertical="center"/>
    </xf>
    <xf numFmtId="4" fontId="9" fillId="0" borderId="5" xfId="0" applyNumberFormat="1" applyFont="1" applyFill="1" applyBorder="1" applyAlignment="1" applyProtection="1">
      <alignment horizontal="center" vertical="center"/>
    </xf>
    <xf numFmtId="4" fontId="9" fillId="0" borderId="6" xfId="0" applyNumberFormat="1" applyFont="1" applyFill="1" applyBorder="1" applyAlignment="1" applyProtection="1">
      <alignment horizontal="center" vertical="center"/>
    </xf>
    <xf numFmtId="4" fontId="9" fillId="0" borderId="3" xfId="0" applyNumberFormat="1" applyFont="1" applyFill="1" applyBorder="1" applyAlignment="1" applyProtection="1">
      <alignment horizontal="center" vertical="center"/>
      <protection locked="0"/>
    </xf>
    <xf numFmtId="4" fontId="9" fillId="0" borderId="4" xfId="0" applyNumberFormat="1" applyFont="1" applyFill="1" applyBorder="1" applyAlignment="1" applyProtection="1">
      <alignment horizontal="center" vertical="center"/>
      <protection locked="0"/>
    </xf>
    <xf numFmtId="0" fontId="25" fillId="0" borderId="11"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8" fillId="2" borderId="1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25" xfId="0" applyFont="1" applyBorder="1" applyAlignment="1" applyProtection="1">
      <alignment horizontal="left" vertical="center" wrapText="1"/>
    </xf>
    <xf numFmtId="0" fontId="2" fillId="0" borderId="9" xfId="0" applyFont="1" applyBorder="1" applyAlignment="1" applyProtection="1">
      <alignment horizontal="right" vertical="center"/>
    </xf>
    <xf numFmtId="0" fontId="2" fillId="0" borderId="3" xfId="0" applyFont="1" applyBorder="1" applyAlignment="1" applyProtection="1">
      <alignment horizontal="right" vertical="center"/>
    </xf>
    <xf numFmtId="4" fontId="9" fillId="0" borderId="15" xfId="0" applyNumberFormat="1" applyFont="1" applyFill="1" applyBorder="1" applyAlignment="1" applyProtection="1">
      <alignment horizontal="center" vertical="center"/>
    </xf>
    <xf numFmtId="4" fontId="9" fillId="0" borderId="16" xfId="0" applyNumberFormat="1" applyFont="1" applyFill="1" applyBorder="1" applyAlignment="1" applyProtection="1">
      <alignment horizontal="center" vertical="center"/>
    </xf>
    <xf numFmtId="0" fontId="2" fillId="0" borderId="7"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14" xfId="0" applyFont="1" applyBorder="1" applyAlignment="1" applyProtection="1">
      <alignment horizontal="right" vertical="center"/>
    </xf>
    <xf numFmtId="0" fontId="2" fillId="0" borderId="15" xfId="0" applyFont="1" applyBorder="1" applyAlignment="1" applyProtection="1">
      <alignment horizontal="right" vertical="center"/>
    </xf>
    <xf numFmtId="0" fontId="8" fillId="0" borderId="9"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0" fontId="26" fillId="4" borderId="11" xfId="0" applyFont="1" applyFill="1" applyBorder="1" applyAlignment="1">
      <alignment horizontal="left" vertical="center"/>
    </xf>
    <xf numFmtId="0" fontId="26" fillId="4" borderId="0" xfId="0" applyFont="1" applyFill="1" applyBorder="1" applyAlignment="1">
      <alignment horizontal="left" vertical="center"/>
    </xf>
    <xf numFmtId="0" fontId="26" fillId="4" borderId="27" xfId="0" applyFont="1" applyFill="1" applyBorder="1" applyAlignment="1">
      <alignment horizontal="left" vertical="center"/>
    </xf>
    <xf numFmtId="0" fontId="13" fillId="0" borderId="9"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8" fillId="0" borderId="30"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4" xfId="0" applyFont="1" applyFill="1" applyBorder="1" applyAlignment="1" applyProtection="1">
      <alignment horizontal="right" vertical="center" wrapText="1"/>
    </xf>
    <xf numFmtId="0" fontId="8" fillId="0" borderId="15" xfId="0" applyFont="1" applyFill="1" applyBorder="1" applyAlignment="1" applyProtection="1">
      <alignment horizontal="right" vertical="center" wrapText="1"/>
    </xf>
    <xf numFmtId="14" fontId="12" fillId="0" borderId="0" xfId="0" applyNumberFormat="1" applyFont="1" applyFill="1" applyAlignment="1" applyProtection="1">
      <alignment horizontal="center" vertical="center"/>
      <protection locked="0"/>
    </xf>
    <xf numFmtId="0" fontId="13" fillId="0" borderId="14"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8"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xf>
    <xf numFmtId="0" fontId="13" fillId="0" borderId="35" xfId="0" applyFont="1" applyFill="1" applyBorder="1" applyAlignment="1" applyProtection="1">
      <alignment horizontal="left" vertical="center"/>
    </xf>
    <xf numFmtId="0" fontId="13" fillId="0" borderId="41" xfId="0" applyFont="1" applyFill="1" applyBorder="1" applyAlignment="1" applyProtection="1">
      <alignment horizontal="left" vertical="center"/>
    </xf>
    <xf numFmtId="0" fontId="8" fillId="0" borderId="14"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0" borderId="16" xfId="0" applyFont="1" applyBorder="1" applyAlignment="1" applyProtection="1">
      <alignment horizontal="left" vertical="center"/>
    </xf>
    <xf numFmtId="0" fontId="8" fillId="0" borderId="38" xfId="0" applyFont="1" applyBorder="1" applyAlignment="1" applyProtection="1">
      <alignment horizontal="left" vertical="center"/>
    </xf>
    <xf numFmtId="0" fontId="8" fillId="0" borderId="39" xfId="0" applyFont="1" applyBorder="1" applyAlignment="1" applyProtection="1">
      <alignment horizontal="left" vertical="center"/>
    </xf>
    <xf numFmtId="0" fontId="8" fillId="0" borderId="40" xfId="0" applyFont="1" applyBorder="1" applyAlignment="1" applyProtection="1">
      <alignment horizontal="left" vertical="center"/>
    </xf>
    <xf numFmtId="164" fontId="8" fillId="0" borderId="15" xfId="0" applyNumberFormat="1" applyFont="1" applyFill="1" applyBorder="1" applyAlignment="1" applyProtection="1">
      <alignment horizontal="center" vertical="center"/>
      <protection locked="0"/>
    </xf>
    <xf numFmtId="164" fontId="8" fillId="0" borderId="16" xfId="0" applyNumberFormat="1" applyFont="1" applyFill="1" applyBorder="1" applyAlignment="1" applyProtection="1">
      <alignment horizontal="center" vertical="center"/>
      <protection locked="0"/>
    </xf>
    <xf numFmtId="165" fontId="8" fillId="0" borderId="30" xfId="0" applyNumberFormat="1" applyFont="1" applyFill="1" applyBorder="1" applyAlignment="1" applyProtection="1">
      <alignment horizontal="center" vertical="center"/>
      <protection locked="0"/>
    </xf>
    <xf numFmtId="165" fontId="8" fillId="0" borderId="31" xfId="0" applyNumberFormat="1" applyFont="1" applyFill="1" applyBorder="1" applyAlignment="1" applyProtection="1">
      <alignment horizontal="center" vertical="center"/>
      <protection locked="0"/>
    </xf>
    <xf numFmtId="3" fontId="8" fillId="0" borderId="3" xfId="0" applyNumberFormat="1" applyFont="1" applyFill="1" applyBorder="1" applyAlignment="1" applyProtection="1">
      <alignment horizontal="center" vertical="center"/>
      <protection locked="0"/>
    </xf>
    <xf numFmtId="3" fontId="8" fillId="0" borderId="10" xfId="0" applyNumberFormat="1" applyFont="1" applyFill="1" applyBorder="1" applyAlignment="1" applyProtection="1">
      <alignment horizontal="center" vertical="center"/>
      <protection locked="0"/>
    </xf>
    <xf numFmtId="3" fontId="8" fillId="0" borderId="4" xfId="0" applyNumberFormat="1" applyFont="1" applyFill="1" applyBorder="1" applyAlignment="1" applyProtection="1">
      <alignment horizontal="center" vertical="center"/>
      <protection locked="0"/>
    </xf>
    <xf numFmtId="165" fontId="8" fillId="0" borderId="9" xfId="0" applyNumberFormat="1" applyFont="1" applyFill="1" applyBorder="1" applyAlignment="1" applyProtection="1">
      <alignment horizontal="right" vertical="center"/>
    </xf>
    <xf numFmtId="165" fontId="8" fillId="0" borderId="3" xfId="0" applyNumberFormat="1" applyFont="1" applyFill="1" applyBorder="1" applyAlignment="1" applyProtection="1">
      <alignment horizontal="right" vertical="center"/>
    </xf>
    <xf numFmtId="0" fontId="8" fillId="0" borderId="14" xfId="0" applyFont="1" applyFill="1" applyBorder="1" applyAlignment="1" applyProtection="1">
      <alignment horizontal="right" vertical="center"/>
    </xf>
    <xf numFmtId="1" fontId="8" fillId="0" borderId="15"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protection locked="0"/>
    </xf>
    <xf numFmtId="0" fontId="13" fillId="0" borderId="34" xfId="0" applyFont="1" applyFill="1" applyBorder="1" applyAlignment="1" applyProtection="1">
      <alignment horizontal="left" vertical="center" wrapText="1"/>
    </xf>
    <xf numFmtId="0" fontId="13" fillId="0" borderId="35"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xf>
    <xf numFmtId="1" fontId="8" fillId="0" borderId="3" xfId="0" applyNumberFormat="1" applyFont="1" applyFill="1" applyBorder="1" applyAlignment="1" applyProtection="1">
      <alignment horizontal="center" vertical="center"/>
      <protection locked="0"/>
    </xf>
    <xf numFmtId="1" fontId="8" fillId="0" borderId="4" xfId="0" applyNumberFormat="1" applyFont="1" applyFill="1" applyBorder="1" applyAlignment="1" applyProtection="1">
      <alignment horizontal="center" vertical="center"/>
      <protection locked="0"/>
    </xf>
    <xf numFmtId="0" fontId="8" fillId="0" borderId="11" xfId="0" applyFont="1" applyBorder="1" applyAlignment="1">
      <alignment horizontal="right" vertical="center" wrapText="1"/>
    </xf>
    <xf numFmtId="0" fontId="8" fillId="0" borderId="0" xfId="0" applyFont="1" applyBorder="1" applyAlignment="1">
      <alignment horizontal="right" vertical="center" wrapText="1"/>
    </xf>
    <xf numFmtId="0" fontId="8" fillId="6" borderId="0" xfId="0" applyFont="1" applyFill="1" applyBorder="1" applyAlignment="1" applyProtection="1">
      <alignment horizontal="center" vertical="center" wrapText="1"/>
      <protection locked="0"/>
    </xf>
    <xf numFmtId="0" fontId="8" fillId="6" borderId="27" xfId="0" applyFont="1" applyFill="1" applyBorder="1" applyAlignment="1" applyProtection="1">
      <alignment horizontal="center" vertical="center" wrapText="1"/>
      <protection locked="0"/>
    </xf>
    <xf numFmtId="0" fontId="8" fillId="0" borderId="15" xfId="0" applyFont="1" applyBorder="1" applyAlignment="1">
      <alignment horizontal="right" vertical="center"/>
    </xf>
    <xf numFmtId="0" fontId="8" fillId="6" borderId="15" xfId="0" applyFont="1" applyFill="1" applyBorder="1" applyAlignment="1" applyProtection="1">
      <alignment horizontal="center" vertical="center"/>
      <protection locked="0"/>
    </xf>
    <xf numFmtId="0" fontId="8" fillId="6" borderId="16" xfId="0" applyFont="1" applyFill="1" applyBorder="1" applyAlignment="1" applyProtection="1">
      <alignment horizontal="center" vertical="center"/>
      <protection locked="0"/>
    </xf>
    <xf numFmtId="0" fontId="8" fillId="0" borderId="17" xfId="0" applyFont="1" applyBorder="1" applyAlignment="1">
      <alignment horizontal="right" vertical="center"/>
    </xf>
    <xf numFmtId="0" fontId="8" fillId="6" borderId="3" xfId="0" applyFont="1" applyFill="1" applyBorder="1" applyAlignment="1" applyProtection="1">
      <alignment horizontal="center" vertical="center"/>
      <protection locked="0"/>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6" borderId="10" xfId="0" applyFont="1" applyFill="1" applyBorder="1" applyAlignment="1" applyProtection="1">
      <alignment horizontal="center" vertical="center"/>
      <protection locked="0"/>
    </xf>
    <xf numFmtId="0" fontId="8" fillId="0" borderId="9" xfId="0" applyFont="1" applyBorder="1" applyAlignment="1">
      <alignment horizontal="right" vertical="center"/>
    </xf>
    <xf numFmtId="0" fontId="8" fillId="6" borderId="4" xfId="0" applyFont="1" applyFill="1" applyBorder="1" applyAlignment="1" applyProtection="1">
      <alignment horizontal="center" vertical="center"/>
      <protection locked="0"/>
    </xf>
    <xf numFmtId="0" fontId="8" fillId="0" borderId="2" xfId="0" applyFont="1" applyFill="1" applyBorder="1" applyAlignment="1">
      <alignment horizontal="right" vertical="center"/>
    </xf>
    <xf numFmtId="0" fontId="8" fillId="0" borderId="3" xfId="0" applyFont="1" applyFill="1" applyBorder="1" applyAlignment="1">
      <alignment horizontal="right" vertical="center"/>
    </xf>
    <xf numFmtId="170" fontId="8" fillId="0" borderId="3" xfId="0" applyNumberFormat="1" applyFont="1" applyFill="1" applyBorder="1" applyAlignment="1" applyProtection="1">
      <alignment horizontal="center" vertical="center"/>
      <protection locked="0"/>
    </xf>
    <xf numFmtId="170" fontId="8" fillId="0" borderId="4"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168" fontId="8" fillId="0" borderId="3" xfId="0" applyNumberFormat="1" applyFont="1" applyFill="1" applyBorder="1" applyAlignment="1" applyProtection="1">
      <alignment horizontal="center" vertical="center"/>
      <protection locked="0"/>
    </xf>
    <xf numFmtId="168" fontId="8" fillId="0" borderId="4" xfId="0"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7" xfId="0" applyFont="1" applyFill="1" applyBorder="1" applyAlignment="1">
      <alignment horizontal="right" vertical="center"/>
    </xf>
    <xf numFmtId="0" fontId="8" fillId="0" borderId="5" xfId="0"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pplyProtection="1">
      <alignment horizontal="right" vertical="center"/>
    </xf>
    <xf numFmtId="0" fontId="27" fillId="0" borderId="3" xfId="0" applyFont="1" applyFill="1" applyBorder="1" applyAlignment="1" applyProtection="1">
      <alignment horizontal="right" vertical="center"/>
    </xf>
    <xf numFmtId="0" fontId="27" fillId="0" borderId="10" xfId="0" applyFont="1" applyFill="1" applyBorder="1" applyAlignment="1" applyProtection="1">
      <alignment horizontal="right" vertical="center"/>
    </xf>
    <xf numFmtId="169" fontId="27" fillId="0" borderId="9" xfId="0" applyNumberFormat="1" applyFont="1" applyFill="1" applyBorder="1" applyAlignment="1" applyProtection="1">
      <alignment horizontal="center" vertical="center"/>
      <protection locked="0"/>
    </xf>
    <xf numFmtId="169" fontId="27" fillId="0" borderId="10" xfId="0" applyNumberFormat="1" applyFont="1" applyFill="1" applyBorder="1" applyAlignment="1" applyProtection="1">
      <alignment horizontal="center" vertical="center"/>
      <protection locked="0"/>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4" fillId="0" borderId="0"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6" fillId="0" borderId="0" xfId="2" applyFont="1" applyFill="1" applyBorder="1" applyAlignment="1" applyProtection="1">
      <alignment horizontal="left" vertical="center"/>
    </xf>
    <xf numFmtId="0" fontId="7" fillId="0" borderId="0" xfId="2" applyFont="1" applyFill="1" applyBorder="1" applyAlignment="1" applyProtection="1">
      <alignment horizontal="left" vertical="center"/>
    </xf>
    <xf numFmtId="170" fontId="8" fillId="0" borderId="5" xfId="0" applyNumberFormat="1" applyFont="1" applyFill="1" applyBorder="1" applyAlignment="1" applyProtection="1">
      <alignment horizontal="center" vertical="center"/>
      <protection locked="0"/>
    </xf>
    <xf numFmtId="170" fontId="8" fillId="0" borderId="6" xfId="0" applyNumberFormat="1" applyFont="1" applyFill="1" applyBorder="1" applyAlignment="1" applyProtection="1">
      <alignment horizontal="center" vertical="center"/>
      <protection locked="0"/>
    </xf>
    <xf numFmtId="0" fontId="26" fillId="4" borderId="4" xfId="0" applyFont="1" applyFill="1" applyBorder="1" applyAlignment="1">
      <alignment horizontal="left" vertical="center"/>
    </xf>
    <xf numFmtId="0" fontId="8" fillId="0" borderId="4"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168" fontId="8" fillId="0" borderId="10" xfId="0" applyNumberFormat="1" applyFont="1" applyFill="1" applyBorder="1" applyAlignment="1" applyProtection="1">
      <alignment horizontal="center" vertical="center"/>
      <protection locked="0"/>
    </xf>
    <xf numFmtId="14" fontId="8" fillId="0" borderId="3" xfId="0" quotePrefix="1" applyNumberFormat="1" applyFont="1" applyFill="1" applyBorder="1" applyAlignment="1" applyProtection="1">
      <alignment horizontal="center" vertical="center"/>
      <protection locked="0"/>
    </xf>
    <xf numFmtId="14" fontId="8" fillId="0" borderId="4" xfId="0" quotePrefix="1" applyNumberFormat="1" applyFont="1" applyFill="1" applyBorder="1" applyAlignment="1" applyProtection="1">
      <alignment horizontal="center" vertical="center"/>
      <protection locked="0"/>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30" fillId="0" borderId="11" xfId="0" applyFont="1" applyBorder="1" applyAlignment="1">
      <alignment horizontal="left" vertical="center"/>
    </xf>
    <xf numFmtId="0" fontId="30" fillId="0" borderId="0" xfId="0" applyFont="1" applyBorder="1" applyAlignment="1">
      <alignment horizontal="left" vertical="center"/>
    </xf>
    <xf numFmtId="0" fontId="32" fillId="0" borderId="0" xfId="5" applyFont="1" applyBorder="1" applyAlignment="1">
      <alignment horizontal="center" vertical="center"/>
    </xf>
    <xf numFmtId="0" fontId="32" fillId="0" borderId="27" xfId="5" applyFont="1" applyBorder="1" applyAlignment="1">
      <alignment horizontal="center"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15" fillId="5" borderId="11" xfId="0" applyFont="1" applyFill="1" applyBorder="1" applyAlignment="1">
      <alignment horizontal="left" vertical="center"/>
    </xf>
    <xf numFmtId="0" fontId="15" fillId="5" borderId="0" xfId="0" applyFont="1" applyFill="1" applyBorder="1" applyAlignment="1">
      <alignment horizontal="left" vertical="center"/>
    </xf>
    <xf numFmtId="0" fontId="15" fillId="5" borderId="27" xfId="0" applyFont="1" applyFill="1" applyBorder="1" applyAlignment="1">
      <alignment horizontal="left" vertical="center"/>
    </xf>
    <xf numFmtId="0" fontId="8" fillId="6" borderId="30" xfId="0" applyFont="1" applyFill="1" applyBorder="1" applyAlignment="1" applyProtection="1">
      <alignment horizontal="center" vertical="center"/>
      <protection locked="0"/>
    </xf>
    <xf numFmtId="0" fontId="8" fillId="6" borderId="31" xfId="0" applyFont="1" applyFill="1" applyBorder="1" applyAlignment="1" applyProtection="1">
      <alignment horizontal="center" vertical="center"/>
      <protection locked="0"/>
    </xf>
    <xf numFmtId="0" fontId="8" fillId="0" borderId="14" xfId="0" applyFont="1" applyBorder="1" applyAlignment="1">
      <alignment horizontal="right" vertical="center"/>
    </xf>
    <xf numFmtId="0" fontId="8" fillId="0" borderId="32" xfId="0" applyFont="1" applyBorder="1" applyAlignment="1">
      <alignment horizontal="right" vertical="center"/>
    </xf>
    <xf numFmtId="0" fontId="8" fillId="6" borderId="33" xfId="0" applyFont="1" applyFill="1" applyBorder="1" applyAlignment="1" applyProtection="1">
      <alignment horizontal="center" vertical="center"/>
      <protection locked="0"/>
    </xf>
    <xf numFmtId="165" fontId="8" fillId="6" borderId="3" xfId="0" applyNumberFormat="1" applyFont="1" applyFill="1" applyBorder="1" applyAlignment="1" applyProtection="1">
      <alignment horizontal="center" vertical="center"/>
      <protection locked="0"/>
    </xf>
    <xf numFmtId="165" fontId="8" fillId="6" borderId="4" xfId="0" applyNumberFormat="1"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6" borderId="0" xfId="0" applyFont="1" applyFill="1" applyBorder="1" applyAlignment="1" applyProtection="1">
      <alignment horizontal="center" vertical="center"/>
      <protection locked="0"/>
    </xf>
    <xf numFmtId="0" fontId="8" fillId="6" borderId="23" xfId="0" applyFont="1" applyFill="1" applyBorder="1" applyAlignment="1" applyProtection="1">
      <alignment horizontal="center" vertical="center"/>
      <protection locked="0"/>
    </xf>
    <xf numFmtId="3" fontId="8" fillId="6" borderId="0" xfId="0" applyNumberFormat="1" applyFont="1" applyFill="1" applyBorder="1" applyAlignment="1" applyProtection="1">
      <alignment horizontal="center" vertical="center"/>
      <protection locked="0"/>
    </xf>
    <xf numFmtId="0" fontId="14" fillId="4" borderId="1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27" xfId="0" applyFont="1" applyFill="1" applyBorder="1" applyAlignment="1">
      <alignment horizontal="left" vertical="center"/>
    </xf>
    <xf numFmtId="3" fontId="8" fillId="6" borderId="23" xfId="0" applyNumberFormat="1" applyFont="1" applyFill="1" applyBorder="1" applyAlignment="1" applyProtection="1">
      <alignment horizontal="center" vertical="center"/>
      <protection locked="0"/>
    </xf>
    <xf numFmtId="0" fontId="11" fillId="0" borderId="0" xfId="4" applyFont="1" applyAlignment="1" applyProtection="1">
      <alignment horizontal="center" vertical="center"/>
    </xf>
    <xf numFmtId="0" fontId="18" fillId="0" borderId="0" xfId="4" applyFont="1" applyBorder="1" applyAlignment="1" applyProtection="1"/>
    <xf numFmtId="0" fontId="11" fillId="0" borderId="0" xfId="4" applyFont="1" applyBorder="1" applyAlignment="1" applyProtection="1"/>
    <xf numFmtId="0" fontId="10" fillId="0" borderId="22" xfId="4" applyBorder="1" applyProtection="1"/>
    <xf numFmtId="0" fontId="10" fillId="0" borderId="0" xfId="4" applyProtection="1"/>
    <xf numFmtId="0" fontId="10" fillId="0" borderId="23" xfId="4" applyBorder="1" applyProtection="1"/>
    <xf numFmtId="0" fontId="10" fillId="0" borderId="14" xfId="4" applyBorder="1" applyProtection="1"/>
    <xf numFmtId="0" fontId="10" fillId="0" borderId="15" xfId="4" applyBorder="1" applyProtection="1"/>
    <xf numFmtId="0" fontId="23" fillId="0" borderId="0" xfId="4" applyFont="1" applyBorder="1" applyAlignment="1" applyProtection="1">
      <alignment vertical="center" wrapText="1"/>
    </xf>
    <xf numFmtId="0" fontId="18" fillId="0" borderId="0" xfId="4" applyFont="1" applyBorder="1" applyAlignment="1" applyProtection="1">
      <alignment horizontal="left" vertical="top" wrapText="1"/>
    </xf>
    <xf numFmtId="0" fontId="11" fillId="0" borderId="0" xfId="4" applyFont="1" applyBorder="1" applyAlignment="1" applyProtection="1">
      <alignment horizontal="center" vertical="top" wrapText="1"/>
      <protection locked="0"/>
    </xf>
    <xf numFmtId="0" fontId="11" fillId="0" borderId="15" xfId="4" applyFont="1" applyBorder="1" applyAlignment="1" applyProtection="1">
      <alignment horizontal="center"/>
    </xf>
    <xf numFmtId="167" fontId="21" fillId="0" borderId="0" xfId="4" applyNumberFormat="1" applyFont="1" applyAlignment="1" applyProtection="1">
      <alignment horizontal="left"/>
    </xf>
    <xf numFmtId="0" fontId="18" fillId="0" borderId="25" xfId="4" applyFont="1" applyBorder="1" applyAlignment="1" applyProtection="1">
      <alignment horizontal="left" wrapText="1"/>
    </xf>
    <xf numFmtId="0" fontId="11" fillId="0" borderId="0" xfId="4" applyFont="1" applyAlignment="1" applyProtection="1">
      <alignment horizontal="left" wrapText="1"/>
    </xf>
    <xf numFmtId="0" fontId="19" fillId="0" borderId="0" xfId="4" applyFont="1" applyAlignment="1" applyProtection="1">
      <alignment horizontal="left" vertical="center" wrapText="1"/>
    </xf>
    <xf numFmtId="0" fontId="11" fillId="0" borderId="0" xfId="4" applyFont="1" applyAlignment="1" applyProtection="1">
      <alignment horizontal="center"/>
    </xf>
    <xf numFmtId="167" fontId="22" fillId="0" borderId="0" xfId="4" applyNumberFormat="1" applyFont="1" applyAlignment="1" applyProtection="1">
      <alignment horizontal="left"/>
    </xf>
  </cellXfs>
  <cellStyles count="6">
    <cellStyle name="Currency" xfId="1" builtinId="4"/>
    <cellStyle name="Currency 2" xfId="3" xr:uid="{00000000-0005-0000-0000-000001000000}"/>
    <cellStyle name="Hyperlink" xfId="5" builtinId="8"/>
    <cellStyle name="Normal" xfId="0" builtinId="0"/>
    <cellStyle name="Normal 2" xfId="4" xr:uid="{00000000-0005-0000-0000-000003000000}"/>
    <cellStyle name="Normal 3" xfId="2" xr:uid="{00000000-0005-0000-0000-000004000000}"/>
  </cellStyles>
  <dxfs count="1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40506</xdr:colOff>
      <xdr:row>0</xdr:row>
      <xdr:rowOff>47625</xdr:rowOff>
    </xdr:from>
    <xdr:ext cx="1883544" cy="9620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9156" y="47625"/>
          <a:ext cx="1883544"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40506</xdr:colOff>
      <xdr:row>0</xdr:row>
      <xdr:rowOff>47625</xdr:rowOff>
    </xdr:from>
    <xdr:ext cx="1883544" cy="96202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5406" y="47625"/>
          <a:ext cx="1883544"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sidential\PY20%20Documentation\Workscopes\PY20%20Income%20Qualified%20Workscope%20Package%20(Rev%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Disclaimers"/>
      <sheetName val="Reservation Request"/>
      <sheetName val="Change Order Form"/>
      <sheetName val="Incentive Payment Request"/>
      <sheetName val="Diagnostic Test Form"/>
      <sheetName val="Transmittal Res"/>
      <sheetName val="Transmittal Inc"/>
      <sheetName val="Program Pricing 1-1-2020"/>
      <sheetName val="List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
          <cell r="C9" t="str">
            <v>Yes</v>
          </cell>
        </row>
        <row r="10">
          <cell r="C10" t="str">
            <v>No</v>
          </cell>
        </row>
        <row r="11">
          <cell r="C11" t="str">
            <v>NA</v>
          </cell>
        </row>
        <row r="24">
          <cell r="A24" t="str">
            <v>Good</v>
          </cell>
        </row>
        <row r="25">
          <cell r="A25" t="str">
            <v>Fair</v>
          </cell>
        </row>
        <row r="26">
          <cell r="A26" t="str">
            <v>Poor</v>
          </cell>
        </row>
        <row r="27">
          <cell r="A27" t="str">
            <v>Very Poor</v>
          </cell>
        </row>
        <row r="29">
          <cell r="A29" t="str">
            <v>Natural Gas Furnace</v>
          </cell>
        </row>
        <row r="30">
          <cell r="A30" t="str">
            <v>Natural Gas Boiler</v>
          </cell>
        </row>
        <row r="31">
          <cell r="A31" t="str">
            <v>ASHP</v>
          </cell>
        </row>
        <row r="32">
          <cell r="A32" t="str">
            <v>Electric Resistance</v>
          </cell>
        </row>
        <row r="35">
          <cell r="A35" t="str">
            <v>ASHP</v>
          </cell>
        </row>
        <row r="36">
          <cell r="A36" t="str">
            <v>CAC</v>
          </cell>
        </row>
        <row r="37">
          <cell r="A37" t="str">
            <v>Mini-Split Heat Pump</v>
          </cell>
        </row>
        <row r="38">
          <cell r="A38" t="str">
            <v>Window Unit</v>
          </cell>
        </row>
        <row r="39">
          <cell r="A39" t="str">
            <v>2+ CAC Units</v>
          </cell>
        </row>
        <row r="40">
          <cell r="A40" t="str">
            <v>2+ ASHP Units</v>
          </cell>
        </row>
        <row r="41">
          <cell r="A41" t="str">
            <v>NA</v>
          </cell>
        </row>
      </sheetData>
      <sheetData sheetId="9">
        <row r="6">
          <cell r="N6">
            <v>0.14000000000000001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merenillinoissavings.com/wp-content/uploads/2022/12/PY23_FLYER-GEN-Midstream-Non-Lighting-Fact-Sheet-FINAL.pdf" TargetMode="External"/><Relationship Id="rId1" Type="http://schemas.openxmlformats.org/officeDocument/2006/relationships/hyperlink" Target="mailto:%20ResidentialEEApplications@Ameren.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80"/>
  <sheetViews>
    <sheetView showGridLines="0" tabSelected="1" zoomScale="115" zoomScaleNormal="115" workbookViewId="0">
      <selection activeCell="E6" sqref="E6:J6"/>
    </sheetView>
  </sheetViews>
  <sheetFormatPr defaultColWidth="4.7109375" defaultRowHeight="24" customHeight="1" x14ac:dyDescent="0.25"/>
  <cols>
    <col min="1" max="16384" width="4.7109375" style="5"/>
  </cols>
  <sheetData>
    <row r="1" spans="2:24" ht="24" customHeight="1" x14ac:dyDescent="0.25">
      <c r="B1" s="226" t="s">
        <v>0</v>
      </c>
      <c r="C1" s="227"/>
      <c r="D1" s="227"/>
      <c r="E1" s="227"/>
      <c r="F1" s="227"/>
      <c r="G1" s="227"/>
      <c r="H1" s="227"/>
      <c r="I1" s="227"/>
      <c r="J1" s="227"/>
      <c r="K1" s="227"/>
      <c r="L1" s="227"/>
      <c r="M1" s="227"/>
      <c r="N1" s="227"/>
      <c r="O1" s="227"/>
      <c r="P1" s="227"/>
      <c r="Q1" s="227"/>
      <c r="R1" s="227"/>
      <c r="S1" s="227"/>
      <c r="T1" s="227"/>
      <c r="U1" s="227"/>
      <c r="V1" s="227"/>
      <c r="W1" s="227"/>
      <c r="X1" s="227"/>
    </row>
    <row r="2" spans="2:24" ht="24" customHeight="1" thickBot="1" x14ac:dyDescent="0.3">
      <c r="B2" s="228" t="s">
        <v>133</v>
      </c>
      <c r="C2" s="229"/>
      <c r="D2" s="229"/>
      <c r="E2" s="229"/>
      <c r="F2" s="229"/>
      <c r="G2" s="229"/>
      <c r="H2" s="229"/>
      <c r="I2" s="229"/>
      <c r="J2" s="229"/>
      <c r="K2" s="229"/>
      <c r="L2" s="229"/>
      <c r="M2" s="229"/>
      <c r="N2" s="229"/>
      <c r="O2" s="229"/>
      <c r="P2" s="229"/>
      <c r="Q2" s="229"/>
      <c r="R2" s="229"/>
      <c r="S2" s="229"/>
      <c r="T2" s="229"/>
      <c r="U2" s="229"/>
      <c r="V2" s="229"/>
      <c r="W2" s="229"/>
      <c r="X2" s="229"/>
    </row>
    <row r="3" spans="2:24" ht="45.75" customHeight="1" x14ac:dyDescent="0.25">
      <c r="B3" s="238" t="s">
        <v>134</v>
      </c>
      <c r="C3" s="239"/>
      <c r="D3" s="239"/>
      <c r="E3" s="239"/>
      <c r="F3" s="239"/>
      <c r="G3" s="239"/>
      <c r="H3" s="239"/>
      <c r="I3" s="239"/>
      <c r="J3" s="239"/>
      <c r="K3" s="239"/>
      <c r="L3" s="239"/>
      <c r="M3" s="239"/>
      <c r="N3" s="239"/>
      <c r="O3" s="239"/>
      <c r="P3" s="239"/>
      <c r="Q3" s="239"/>
      <c r="R3" s="239"/>
      <c r="S3" s="239"/>
      <c r="T3" s="239"/>
      <c r="U3" s="239"/>
      <c r="V3" s="239"/>
      <c r="W3" s="239"/>
      <c r="X3" s="240"/>
    </row>
    <row r="4" spans="2:24" ht="15" x14ac:dyDescent="0.25">
      <c r="B4" s="241" t="s">
        <v>122</v>
      </c>
      <c r="C4" s="242"/>
      <c r="D4" s="242"/>
      <c r="E4" s="242"/>
      <c r="F4" s="242"/>
      <c r="G4" s="242"/>
      <c r="H4" s="242"/>
      <c r="I4" s="242"/>
      <c r="J4" s="242"/>
      <c r="K4" s="242"/>
      <c r="L4" s="242"/>
      <c r="M4" s="242"/>
      <c r="N4" s="242"/>
      <c r="O4" s="242"/>
      <c r="P4" s="242"/>
      <c r="Q4" s="242"/>
      <c r="R4" s="242"/>
      <c r="S4" s="243" t="s">
        <v>117</v>
      </c>
      <c r="T4" s="243"/>
      <c r="U4" s="243"/>
      <c r="V4" s="243"/>
      <c r="W4" s="243"/>
      <c r="X4" s="244"/>
    </row>
    <row r="5" spans="2:24" ht="18" customHeight="1" x14ac:dyDescent="0.25">
      <c r="B5" s="152" t="s">
        <v>4</v>
      </c>
      <c r="C5" s="153"/>
      <c r="D5" s="153"/>
      <c r="E5" s="153"/>
      <c r="F5" s="153"/>
      <c r="G5" s="153"/>
      <c r="H5" s="153"/>
      <c r="I5" s="153"/>
      <c r="J5" s="153"/>
      <c r="K5" s="153"/>
      <c r="L5" s="153"/>
      <c r="M5" s="153"/>
      <c r="N5" s="153"/>
      <c r="O5" s="153"/>
      <c r="P5" s="153"/>
      <c r="Q5" s="153"/>
      <c r="R5" s="153"/>
      <c r="S5" s="153"/>
      <c r="T5" s="153"/>
      <c r="U5" s="153"/>
      <c r="V5" s="153"/>
      <c r="W5" s="153"/>
      <c r="X5" s="154"/>
    </row>
    <row r="6" spans="2:24" ht="18" customHeight="1" x14ac:dyDescent="0.25">
      <c r="B6" s="206" t="s">
        <v>5</v>
      </c>
      <c r="C6" s="207"/>
      <c r="D6" s="207"/>
      <c r="E6" s="121"/>
      <c r="F6" s="121"/>
      <c r="G6" s="121"/>
      <c r="H6" s="121"/>
      <c r="I6" s="121"/>
      <c r="J6" s="122"/>
      <c r="K6" s="218" t="s">
        <v>9</v>
      </c>
      <c r="L6" s="207"/>
      <c r="M6" s="207"/>
      <c r="N6" s="212"/>
      <c r="O6" s="212"/>
      <c r="P6" s="212"/>
      <c r="Q6" s="235"/>
      <c r="R6" s="218" t="s">
        <v>11</v>
      </c>
      <c r="S6" s="207"/>
      <c r="T6" s="212"/>
      <c r="U6" s="212"/>
      <c r="V6" s="212"/>
      <c r="W6" s="212"/>
      <c r="X6" s="213"/>
    </row>
    <row r="7" spans="2:24" ht="18" customHeight="1" x14ac:dyDescent="0.25">
      <c r="B7" s="206" t="s">
        <v>126</v>
      </c>
      <c r="C7" s="207"/>
      <c r="D7" s="207"/>
      <c r="E7" s="121"/>
      <c r="F7" s="121"/>
      <c r="G7" s="121"/>
      <c r="H7" s="121"/>
      <c r="I7" s="121"/>
      <c r="J7" s="122"/>
      <c r="K7" s="218" t="s">
        <v>10</v>
      </c>
      <c r="L7" s="207"/>
      <c r="M7" s="207"/>
      <c r="N7" s="121"/>
      <c r="O7" s="121"/>
      <c r="P7" s="121"/>
      <c r="Q7" s="122"/>
      <c r="R7" s="218" t="s">
        <v>12</v>
      </c>
      <c r="S7" s="207"/>
      <c r="T7" s="86" t="s">
        <v>1</v>
      </c>
      <c r="U7" s="218" t="s">
        <v>13</v>
      </c>
      <c r="V7" s="207"/>
      <c r="W7" s="208"/>
      <c r="X7" s="209"/>
    </row>
    <row r="8" spans="2:24" ht="18" customHeight="1" x14ac:dyDescent="0.25">
      <c r="B8" s="206" t="s">
        <v>6</v>
      </c>
      <c r="C8" s="207"/>
      <c r="D8" s="207"/>
      <c r="E8" s="121"/>
      <c r="F8" s="121"/>
      <c r="G8" s="121"/>
      <c r="H8" s="121"/>
      <c r="I8" s="121"/>
      <c r="J8" s="122"/>
      <c r="K8" s="216" t="s">
        <v>10</v>
      </c>
      <c r="L8" s="217"/>
      <c r="M8" s="217"/>
      <c r="N8" s="214"/>
      <c r="O8" s="214"/>
      <c r="P8" s="214"/>
      <c r="Q8" s="215"/>
      <c r="R8" s="216" t="s">
        <v>12</v>
      </c>
      <c r="S8" s="217"/>
      <c r="T8" s="87"/>
      <c r="U8" s="216" t="s">
        <v>13</v>
      </c>
      <c r="V8" s="217"/>
      <c r="W8" s="230"/>
      <c r="X8" s="231"/>
    </row>
    <row r="9" spans="2:24" ht="18" customHeight="1" x14ac:dyDescent="0.25">
      <c r="B9" s="206" t="s">
        <v>7</v>
      </c>
      <c r="C9" s="207"/>
      <c r="D9" s="207"/>
      <c r="E9" s="234"/>
      <c r="F9" s="234"/>
      <c r="G9" s="234"/>
      <c r="H9" s="234"/>
      <c r="I9" s="234"/>
      <c r="J9" s="234"/>
      <c r="K9" s="119" t="s">
        <v>108</v>
      </c>
      <c r="L9" s="120"/>
      <c r="M9" s="120"/>
      <c r="N9" s="120"/>
      <c r="O9" s="120"/>
      <c r="P9" s="222"/>
      <c r="Q9" s="223"/>
      <c r="R9" s="220" t="s">
        <v>118</v>
      </c>
      <c r="S9" s="221"/>
      <c r="T9" s="88"/>
      <c r="U9" s="120" t="s">
        <v>119</v>
      </c>
      <c r="V9" s="120"/>
      <c r="W9" s="219"/>
      <c r="X9" s="89"/>
    </row>
    <row r="10" spans="2:24" ht="18" customHeight="1" x14ac:dyDescent="0.25">
      <c r="B10" s="206" t="s">
        <v>8</v>
      </c>
      <c r="C10" s="207"/>
      <c r="D10" s="207"/>
      <c r="E10" s="85"/>
      <c r="F10" s="224" t="s">
        <v>15</v>
      </c>
      <c r="G10" s="225"/>
      <c r="H10" s="85"/>
      <c r="I10" s="224" t="s">
        <v>14</v>
      </c>
      <c r="J10" s="225"/>
      <c r="K10" s="119" t="s">
        <v>120</v>
      </c>
      <c r="L10" s="120"/>
      <c r="M10" s="120"/>
      <c r="N10" s="120"/>
      <c r="O10" s="120"/>
      <c r="P10" s="120"/>
      <c r="Q10" s="120"/>
      <c r="R10" s="236"/>
      <c r="S10" s="236"/>
      <c r="T10" s="236"/>
      <c r="U10" s="236"/>
      <c r="V10" s="236"/>
      <c r="W10" s="236"/>
      <c r="X10" s="237"/>
    </row>
    <row r="11" spans="2:24" ht="18" customHeight="1" x14ac:dyDescent="0.25">
      <c r="B11" s="100" t="s">
        <v>16</v>
      </c>
      <c r="C11" s="101"/>
      <c r="D11" s="101"/>
      <c r="E11" s="101"/>
      <c r="F11" s="101"/>
      <c r="G11" s="101"/>
      <c r="H11" s="101"/>
      <c r="I11" s="101"/>
      <c r="J11" s="101"/>
      <c r="K11" s="101"/>
      <c r="L11" s="101"/>
      <c r="M11" s="101"/>
      <c r="N11" s="101"/>
      <c r="O11" s="101"/>
      <c r="P11" s="101"/>
      <c r="Q11" s="101"/>
      <c r="R11" s="101"/>
      <c r="S11" s="101"/>
      <c r="T11" s="101"/>
      <c r="U11" s="101"/>
      <c r="V11" s="101"/>
      <c r="W11" s="101"/>
      <c r="X11" s="232"/>
    </row>
    <row r="12" spans="2:24" ht="18" customHeight="1" x14ac:dyDescent="0.25">
      <c r="B12" s="206" t="s">
        <v>17</v>
      </c>
      <c r="C12" s="207"/>
      <c r="D12" s="207"/>
      <c r="E12" s="207"/>
      <c r="F12" s="207"/>
      <c r="G12" s="121"/>
      <c r="H12" s="121"/>
      <c r="I12" s="121"/>
      <c r="J12" s="121"/>
      <c r="K12" s="121"/>
      <c r="L12" s="122"/>
      <c r="M12" s="218" t="s">
        <v>19</v>
      </c>
      <c r="N12" s="207"/>
      <c r="O12" s="207"/>
      <c r="P12" s="207"/>
      <c r="Q12" s="207"/>
      <c r="R12" s="207"/>
      <c r="S12" s="121"/>
      <c r="T12" s="121"/>
      <c r="U12" s="121"/>
      <c r="V12" s="121"/>
      <c r="W12" s="121"/>
      <c r="X12" s="233"/>
    </row>
    <row r="13" spans="2:24" ht="18" customHeight="1" x14ac:dyDescent="0.25">
      <c r="B13" s="206" t="s">
        <v>18</v>
      </c>
      <c r="C13" s="207"/>
      <c r="D13" s="207"/>
      <c r="E13" s="207"/>
      <c r="F13" s="207"/>
      <c r="G13" s="212"/>
      <c r="H13" s="212"/>
      <c r="I13" s="212"/>
      <c r="J13" s="212"/>
      <c r="K13" s="212"/>
      <c r="L13" s="235"/>
      <c r="M13" s="218" t="s">
        <v>7</v>
      </c>
      <c r="N13" s="207"/>
      <c r="O13" s="207"/>
      <c r="P13" s="207"/>
      <c r="Q13" s="207"/>
      <c r="R13" s="207"/>
      <c r="S13" s="210"/>
      <c r="T13" s="210"/>
      <c r="U13" s="210"/>
      <c r="V13" s="210"/>
      <c r="W13" s="210"/>
      <c r="X13" s="211"/>
    </row>
    <row r="14" spans="2:24" ht="24" hidden="1" customHeight="1" x14ac:dyDescent="0.25">
      <c r="B14" s="247" t="s">
        <v>20</v>
      </c>
      <c r="C14" s="248"/>
      <c r="D14" s="248"/>
      <c r="E14" s="248"/>
      <c r="F14" s="248"/>
      <c r="G14" s="248"/>
      <c r="H14" s="248"/>
      <c r="I14" s="248"/>
      <c r="J14" s="248"/>
      <c r="K14" s="248"/>
      <c r="L14" s="248"/>
      <c r="M14" s="248"/>
      <c r="N14" s="248"/>
      <c r="O14" s="248"/>
      <c r="P14" s="248"/>
      <c r="Q14" s="248"/>
      <c r="R14" s="248"/>
      <c r="S14" s="248"/>
      <c r="T14" s="248"/>
      <c r="U14" s="248"/>
      <c r="V14" s="248"/>
      <c r="W14" s="248"/>
      <c r="X14" s="249"/>
    </row>
    <row r="15" spans="2:24" s="10" customFormat="1" ht="24" hidden="1" customHeight="1" x14ac:dyDescent="0.25">
      <c r="B15" s="192" t="s">
        <v>21</v>
      </c>
      <c r="C15" s="193"/>
      <c r="D15" s="193"/>
      <c r="E15" s="193"/>
      <c r="F15" s="193"/>
      <c r="G15" s="193"/>
      <c r="H15" s="193"/>
      <c r="I15" s="193"/>
      <c r="J15" s="194"/>
      <c r="K15" s="194"/>
      <c r="L15" s="194"/>
      <c r="M15" s="194"/>
      <c r="N15" s="194"/>
      <c r="O15" s="194"/>
      <c r="P15" s="194"/>
      <c r="Q15" s="194"/>
      <c r="R15" s="194"/>
      <c r="S15" s="194"/>
      <c r="T15" s="194"/>
      <c r="U15" s="194"/>
      <c r="V15" s="194"/>
      <c r="W15" s="194"/>
      <c r="X15" s="195"/>
    </row>
    <row r="16" spans="2:24" ht="24" hidden="1" customHeight="1" x14ac:dyDescent="0.25">
      <c r="B16" s="263" t="s">
        <v>22</v>
      </c>
      <c r="C16" s="264"/>
      <c r="D16" s="264"/>
      <c r="E16" s="264"/>
      <c r="F16" s="264"/>
      <c r="G16" s="264"/>
      <c r="H16" s="264"/>
      <c r="I16" s="264"/>
      <c r="J16" s="264"/>
      <c r="K16" s="264"/>
      <c r="L16" s="264"/>
      <c r="M16" s="264"/>
      <c r="N16" s="264"/>
      <c r="O16" s="264"/>
      <c r="P16" s="264"/>
      <c r="Q16" s="264"/>
      <c r="R16" s="264"/>
      <c r="S16" s="264"/>
      <c r="T16" s="264"/>
      <c r="U16" s="264"/>
      <c r="V16" s="264"/>
      <c r="W16" s="264"/>
      <c r="X16" s="265"/>
    </row>
    <row r="17" spans="2:28" ht="24" hidden="1" customHeight="1" x14ac:dyDescent="0.25">
      <c r="B17" s="247" t="s">
        <v>23</v>
      </c>
      <c r="C17" s="248"/>
      <c r="D17" s="248"/>
      <c r="E17" s="248"/>
      <c r="F17" s="248"/>
      <c r="G17" s="248"/>
      <c r="H17" s="248"/>
      <c r="I17" s="248"/>
      <c r="J17" s="248"/>
      <c r="K17" s="248"/>
      <c r="L17" s="248"/>
      <c r="M17" s="248"/>
      <c r="N17" s="248"/>
      <c r="O17" s="248"/>
      <c r="P17" s="248"/>
      <c r="Q17" s="248"/>
      <c r="R17" s="248"/>
      <c r="S17" s="248"/>
      <c r="T17" s="248"/>
      <c r="U17" s="248"/>
      <c r="V17" s="248"/>
      <c r="W17" s="248"/>
      <c r="X17" s="249"/>
    </row>
    <row r="18" spans="2:28" ht="18" hidden="1" customHeight="1" x14ac:dyDescent="0.25">
      <c r="B18" s="201" t="s">
        <v>24</v>
      </c>
      <c r="C18" s="202"/>
      <c r="D18" s="202"/>
      <c r="E18" s="202"/>
      <c r="F18" s="202"/>
      <c r="G18" s="200"/>
      <c r="H18" s="200"/>
      <c r="I18" s="200"/>
      <c r="J18" s="200"/>
      <c r="K18" s="200"/>
      <c r="L18" s="200"/>
      <c r="M18" s="200"/>
      <c r="N18" s="202" t="s">
        <v>105</v>
      </c>
      <c r="O18" s="202"/>
      <c r="P18" s="202"/>
      <c r="Q18" s="202"/>
      <c r="R18" s="200"/>
      <c r="S18" s="200"/>
      <c r="T18" s="200"/>
      <c r="U18" s="200"/>
      <c r="V18" s="200"/>
      <c r="W18" s="200"/>
      <c r="X18" s="205"/>
    </row>
    <row r="19" spans="2:28" ht="18" hidden="1" customHeight="1" x14ac:dyDescent="0.25">
      <c r="B19" s="199" t="s">
        <v>25</v>
      </c>
      <c r="C19" s="196"/>
      <c r="D19" s="196"/>
      <c r="E19" s="196"/>
      <c r="F19" s="196"/>
      <c r="G19" s="197"/>
      <c r="H19" s="197"/>
      <c r="I19" s="257"/>
      <c r="J19" s="252" t="s">
        <v>26</v>
      </c>
      <c r="K19" s="196"/>
      <c r="L19" s="196"/>
      <c r="M19" s="196"/>
      <c r="N19" s="262"/>
      <c r="O19" s="262"/>
      <c r="P19" s="262"/>
      <c r="Q19" s="266"/>
      <c r="R19" s="204" t="s">
        <v>35</v>
      </c>
      <c r="S19" s="202"/>
      <c r="T19" s="202"/>
      <c r="U19" s="255"/>
      <c r="V19" s="255"/>
      <c r="W19" s="255"/>
      <c r="X19" s="256"/>
    </row>
    <row r="20" spans="2:28" ht="18" hidden="1" customHeight="1" thickBot="1" x14ac:dyDescent="0.3">
      <c r="B20" s="245" t="s">
        <v>33</v>
      </c>
      <c r="C20" s="246"/>
      <c r="D20" s="246"/>
      <c r="E20" s="246"/>
      <c r="F20" s="246"/>
      <c r="G20" s="250"/>
      <c r="H20" s="250"/>
      <c r="I20" s="250"/>
      <c r="J20" s="250"/>
      <c r="K20" s="250"/>
      <c r="L20" s="250"/>
      <c r="M20" s="251"/>
      <c r="N20" s="253" t="s">
        <v>50</v>
      </c>
      <c r="O20" s="246"/>
      <c r="P20" s="246"/>
      <c r="Q20" s="246"/>
      <c r="R20" s="250"/>
      <c r="S20" s="250"/>
      <c r="T20" s="250"/>
      <c r="U20" s="250"/>
      <c r="V20" s="250"/>
      <c r="W20" s="250"/>
      <c r="X20" s="254"/>
    </row>
    <row r="21" spans="2:28" ht="18" hidden="1" customHeight="1" thickTop="1" x14ac:dyDescent="0.25">
      <c r="B21" s="199" t="s">
        <v>34</v>
      </c>
      <c r="C21" s="196"/>
      <c r="D21" s="196"/>
      <c r="E21" s="196"/>
      <c r="F21" s="196"/>
      <c r="G21" s="197"/>
      <c r="H21" s="197"/>
      <c r="I21" s="197"/>
      <c r="J21" s="197"/>
      <c r="K21" s="197"/>
      <c r="L21" s="197"/>
      <c r="M21" s="197"/>
      <c r="N21" s="196" t="s">
        <v>105</v>
      </c>
      <c r="O21" s="196"/>
      <c r="P21" s="196"/>
      <c r="Q21" s="196"/>
      <c r="R21" s="197"/>
      <c r="S21" s="197"/>
      <c r="T21" s="197"/>
      <c r="U21" s="197"/>
      <c r="V21" s="197"/>
      <c r="W21" s="197"/>
      <c r="X21" s="198"/>
    </row>
    <row r="22" spans="2:28" ht="18" hidden="1" customHeight="1" x14ac:dyDescent="0.25">
      <c r="B22" s="258" t="s">
        <v>25</v>
      </c>
      <c r="C22" s="259"/>
      <c r="D22" s="259"/>
      <c r="E22" s="259"/>
      <c r="F22" s="259"/>
      <c r="G22" s="260"/>
      <c r="H22" s="260"/>
      <c r="I22" s="261"/>
      <c r="J22" s="259" t="s">
        <v>40</v>
      </c>
      <c r="K22" s="259"/>
      <c r="L22" s="259"/>
      <c r="M22" s="259"/>
      <c r="N22" s="262"/>
      <c r="O22" s="262"/>
      <c r="P22" s="262"/>
      <c r="Q22" s="262"/>
      <c r="R22" s="204" t="s">
        <v>41</v>
      </c>
      <c r="S22" s="202"/>
      <c r="T22" s="202"/>
      <c r="U22" s="255"/>
      <c r="V22" s="255"/>
      <c r="W22" s="255"/>
      <c r="X22" s="256"/>
    </row>
    <row r="23" spans="2:28" ht="18" hidden="1" customHeight="1" x14ac:dyDescent="0.25">
      <c r="B23" s="201" t="s">
        <v>33</v>
      </c>
      <c r="C23" s="202"/>
      <c r="D23" s="202"/>
      <c r="E23" s="202"/>
      <c r="F23" s="202"/>
      <c r="G23" s="200"/>
      <c r="H23" s="200"/>
      <c r="I23" s="200"/>
      <c r="J23" s="200"/>
      <c r="K23" s="200"/>
      <c r="L23" s="200"/>
      <c r="M23" s="203"/>
      <c r="N23" s="204" t="s">
        <v>50</v>
      </c>
      <c r="O23" s="202"/>
      <c r="P23" s="202"/>
      <c r="Q23" s="202"/>
      <c r="R23" s="200"/>
      <c r="S23" s="200"/>
      <c r="T23" s="200"/>
      <c r="U23" s="200"/>
      <c r="V23" s="200"/>
      <c r="W23" s="200"/>
      <c r="X23" s="205"/>
    </row>
    <row r="24" spans="2:28" ht="18" customHeight="1" x14ac:dyDescent="0.25">
      <c r="B24" s="100" t="s">
        <v>137</v>
      </c>
      <c r="C24" s="101"/>
      <c r="D24" s="101"/>
      <c r="E24" s="101"/>
      <c r="F24" s="101"/>
      <c r="G24" s="101"/>
      <c r="H24" s="101"/>
      <c r="I24" s="101"/>
      <c r="J24" s="101"/>
      <c r="K24" s="101"/>
      <c r="L24" s="101"/>
      <c r="M24" s="101"/>
      <c r="N24" s="101"/>
      <c r="O24" s="101"/>
      <c r="P24" s="101"/>
      <c r="Q24" s="102" t="s">
        <v>138</v>
      </c>
      <c r="R24" s="102"/>
      <c r="S24" s="102"/>
      <c r="T24" s="102"/>
      <c r="U24" s="102"/>
      <c r="V24" s="102"/>
      <c r="W24" s="102"/>
      <c r="X24" s="103"/>
    </row>
    <row r="25" spans="2:28" ht="18" customHeight="1" x14ac:dyDescent="0.25">
      <c r="B25" s="90"/>
      <c r="C25" s="155" t="s">
        <v>139</v>
      </c>
      <c r="D25" s="156"/>
      <c r="E25" s="156"/>
      <c r="F25" s="156"/>
      <c r="G25" s="156"/>
      <c r="H25" s="156"/>
      <c r="I25" s="156"/>
      <c r="J25" s="156"/>
      <c r="K25" s="156"/>
      <c r="L25" s="156"/>
      <c r="M25" s="156"/>
      <c r="N25" s="156"/>
      <c r="O25" s="156"/>
      <c r="P25" s="157"/>
      <c r="Q25" s="150" t="s">
        <v>127</v>
      </c>
      <c r="R25" s="151"/>
      <c r="S25" s="151"/>
      <c r="T25" s="151"/>
      <c r="U25" s="125"/>
      <c r="V25" s="125"/>
      <c r="W25" s="125"/>
      <c r="X25" s="126"/>
      <c r="Y25" s="6"/>
      <c r="Z25" s="6"/>
      <c r="AA25" s="6"/>
    </row>
    <row r="26" spans="2:28" ht="18" customHeight="1" x14ac:dyDescent="0.25">
      <c r="B26" s="115" t="s">
        <v>124</v>
      </c>
      <c r="C26" s="116"/>
      <c r="D26" s="116"/>
      <c r="E26" s="116"/>
      <c r="F26" s="117"/>
      <c r="G26" s="117"/>
      <c r="H26" s="117"/>
      <c r="I26" s="117"/>
      <c r="J26" s="117"/>
      <c r="K26" s="118"/>
      <c r="L26" s="119" t="s">
        <v>125</v>
      </c>
      <c r="M26" s="120"/>
      <c r="N26" s="120"/>
      <c r="O26" s="121"/>
      <c r="P26" s="121"/>
      <c r="Q26" s="121"/>
      <c r="R26" s="122"/>
      <c r="S26" s="184" t="s">
        <v>42</v>
      </c>
      <c r="T26" s="116"/>
      <c r="U26" s="185"/>
      <c r="V26" s="185"/>
      <c r="W26" s="185"/>
      <c r="X26" s="186"/>
      <c r="Y26" s="6"/>
      <c r="Z26" s="6"/>
      <c r="AA26" s="6"/>
    </row>
    <row r="27" spans="2:28" ht="18" customHeight="1" thickBot="1" x14ac:dyDescent="0.3">
      <c r="B27" s="104" t="s">
        <v>26</v>
      </c>
      <c r="C27" s="105"/>
      <c r="D27" s="105"/>
      <c r="E27" s="105"/>
      <c r="F27" s="106"/>
      <c r="G27" s="106"/>
      <c r="H27" s="107"/>
      <c r="I27" s="108" t="s">
        <v>128</v>
      </c>
      <c r="J27" s="105"/>
      <c r="K27" s="177"/>
      <c r="L27" s="177"/>
      <c r="M27" s="178"/>
      <c r="N27" s="108" t="s">
        <v>129</v>
      </c>
      <c r="O27" s="105"/>
      <c r="P27" s="177"/>
      <c r="Q27" s="177"/>
      <c r="R27" s="178"/>
      <c r="S27" s="108" t="s">
        <v>43</v>
      </c>
      <c r="T27" s="105"/>
      <c r="U27" s="123"/>
      <c r="V27" s="123"/>
      <c r="W27" s="123"/>
      <c r="X27" s="124"/>
      <c r="Y27" s="6"/>
      <c r="Z27" s="6"/>
      <c r="AA27" s="6"/>
      <c r="AB27" s="11"/>
    </row>
    <row r="28" spans="2:28" ht="18" customHeight="1" thickTop="1" x14ac:dyDescent="0.25">
      <c r="B28" s="98"/>
      <c r="C28" s="187" t="s">
        <v>141</v>
      </c>
      <c r="D28" s="188"/>
      <c r="E28" s="188"/>
      <c r="F28" s="188"/>
      <c r="G28" s="188"/>
      <c r="H28" s="188"/>
      <c r="I28" s="188"/>
      <c r="J28" s="188"/>
      <c r="K28" s="188"/>
      <c r="L28" s="188"/>
      <c r="M28" s="188"/>
      <c r="N28" s="188"/>
      <c r="O28" s="188"/>
      <c r="P28" s="189"/>
      <c r="Q28" s="160" t="s">
        <v>112</v>
      </c>
      <c r="R28" s="161"/>
      <c r="S28" s="161"/>
      <c r="T28" s="161"/>
      <c r="U28" s="175"/>
      <c r="V28" s="175"/>
      <c r="W28" s="175"/>
      <c r="X28" s="176"/>
      <c r="Y28" s="6"/>
      <c r="Z28" s="6"/>
      <c r="AA28" s="6"/>
      <c r="AB28" s="11"/>
    </row>
    <row r="29" spans="2:28" ht="18" customHeight="1" x14ac:dyDescent="0.25">
      <c r="B29" s="115" t="s">
        <v>124</v>
      </c>
      <c r="C29" s="116"/>
      <c r="D29" s="116"/>
      <c r="E29" s="116"/>
      <c r="F29" s="117"/>
      <c r="G29" s="117"/>
      <c r="H29" s="117"/>
      <c r="I29" s="117"/>
      <c r="J29" s="117"/>
      <c r="K29" s="118"/>
      <c r="L29" s="119" t="s">
        <v>125</v>
      </c>
      <c r="M29" s="120"/>
      <c r="N29" s="120"/>
      <c r="O29" s="121"/>
      <c r="P29" s="121"/>
      <c r="Q29" s="121"/>
      <c r="R29" s="122"/>
      <c r="S29" s="119" t="s">
        <v>42</v>
      </c>
      <c r="T29" s="120"/>
      <c r="U29" s="190"/>
      <c r="V29" s="190"/>
      <c r="W29" s="190"/>
      <c r="X29" s="191"/>
      <c r="Y29" s="6"/>
      <c r="Z29" s="6"/>
      <c r="AA29" s="6"/>
      <c r="AB29" s="11"/>
    </row>
    <row r="30" spans="2:28" ht="18" customHeight="1" thickBot="1" x14ac:dyDescent="0.3">
      <c r="B30" s="104" t="s">
        <v>40</v>
      </c>
      <c r="C30" s="105"/>
      <c r="D30" s="105"/>
      <c r="E30" s="105"/>
      <c r="F30" s="106"/>
      <c r="G30" s="106"/>
      <c r="H30" s="106"/>
      <c r="I30" s="106"/>
      <c r="J30" s="106"/>
      <c r="K30" s="107"/>
      <c r="L30" s="108" t="s">
        <v>135</v>
      </c>
      <c r="M30" s="105"/>
      <c r="N30" s="105"/>
      <c r="O30" s="109"/>
      <c r="P30" s="109"/>
      <c r="Q30" s="109"/>
      <c r="R30" s="110"/>
      <c r="S30" s="111" t="s">
        <v>43</v>
      </c>
      <c r="T30" s="112"/>
      <c r="U30" s="113"/>
      <c r="V30" s="113"/>
      <c r="W30" s="113"/>
      <c r="X30" s="114"/>
      <c r="Y30" s="6"/>
      <c r="Z30" s="6"/>
      <c r="AA30" s="6"/>
      <c r="AB30" s="11"/>
    </row>
    <row r="31" spans="2:28" ht="18" customHeight="1" thickTop="1" x14ac:dyDescent="0.25">
      <c r="B31" s="91"/>
      <c r="C31" s="163" t="s">
        <v>140</v>
      </c>
      <c r="D31" s="164"/>
      <c r="E31" s="164"/>
      <c r="F31" s="164"/>
      <c r="G31" s="164"/>
      <c r="H31" s="164"/>
      <c r="I31" s="164"/>
      <c r="J31" s="164"/>
      <c r="K31" s="164"/>
      <c r="L31" s="164"/>
      <c r="M31" s="164"/>
      <c r="N31" s="164"/>
      <c r="O31" s="164"/>
      <c r="P31" s="165"/>
      <c r="Q31" s="160" t="s">
        <v>127</v>
      </c>
      <c r="R31" s="161"/>
      <c r="S31" s="161"/>
      <c r="T31" s="161"/>
      <c r="U31" s="175"/>
      <c r="V31" s="175"/>
      <c r="W31" s="175"/>
      <c r="X31" s="176"/>
      <c r="Y31" s="6"/>
      <c r="Z31" s="6"/>
      <c r="AA31" s="6"/>
    </row>
    <row r="32" spans="2:28" ht="18" customHeight="1" x14ac:dyDescent="0.25">
      <c r="B32" s="127" t="s">
        <v>124</v>
      </c>
      <c r="C32" s="120"/>
      <c r="D32" s="120"/>
      <c r="E32" s="120"/>
      <c r="F32" s="121"/>
      <c r="G32" s="121"/>
      <c r="H32" s="121"/>
      <c r="I32" s="121"/>
      <c r="J32" s="121"/>
      <c r="K32" s="122"/>
      <c r="L32" s="119" t="s">
        <v>125</v>
      </c>
      <c r="M32" s="120"/>
      <c r="N32" s="120"/>
      <c r="O32" s="121"/>
      <c r="P32" s="121"/>
      <c r="Q32" s="121"/>
      <c r="R32" s="122"/>
      <c r="S32" s="119" t="s">
        <v>42</v>
      </c>
      <c r="T32" s="120"/>
      <c r="U32" s="190"/>
      <c r="V32" s="190"/>
      <c r="W32" s="190"/>
      <c r="X32" s="191"/>
      <c r="Y32" s="6"/>
      <c r="Z32" s="6"/>
      <c r="AA32" s="6"/>
    </row>
    <row r="33" spans="2:28" ht="18" customHeight="1" x14ac:dyDescent="0.25">
      <c r="B33" s="127" t="s">
        <v>26</v>
      </c>
      <c r="C33" s="120"/>
      <c r="D33" s="120"/>
      <c r="E33" s="120"/>
      <c r="F33" s="179"/>
      <c r="G33" s="179"/>
      <c r="H33" s="180"/>
      <c r="I33" s="119" t="s">
        <v>44</v>
      </c>
      <c r="J33" s="120"/>
      <c r="K33" s="120"/>
      <c r="L33" s="120"/>
      <c r="M33" s="120"/>
      <c r="N33" s="179"/>
      <c r="O33" s="179"/>
      <c r="P33" s="180"/>
      <c r="Q33" s="182" t="s">
        <v>45</v>
      </c>
      <c r="R33" s="183"/>
      <c r="S33" s="183"/>
      <c r="T33" s="183"/>
      <c r="U33" s="183"/>
      <c r="V33" s="179"/>
      <c r="W33" s="179"/>
      <c r="X33" s="181"/>
      <c r="Y33" s="6"/>
      <c r="Z33" s="6"/>
      <c r="AA33" s="6"/>
      <c r="AB33" s="73"/>
    </row>
    <row r="34" spans="2:28" ht="18" customHeight="1" thickBot="1" x14ac:dyDescent="0.3">
      <c r="B34" s="104" t="s">
        <v>128</v>
      </c>
      <c r="C34" s="105"/>
      <c r="D34" s="105"/>
      <c r="E34" s="105"/>
      <c r="F34" s="177"/>
      <c r="G34" s="177"/>
      <c r="H34" s="178"/>
      <c r="I34" s="108" t="s">
        <v>129</v>
      </c>
      <c r="J34" s="105"/>
      <c r="K34" s="177"/>
      <c r="L34" s="177"/>
      <c r="M34" s="178"/>
      <c r="N34" s="108" t="s">
        <v>130</v>
      </c>
      <c r="O34" s="105"/>
      <c r="P34" s="177"/>
      <c r="Q34" s="177"/>
      <c r="R34" s="178"/>
      <c r="S34" s="108" t="s">
        <v>43</v>
      </c>
      <c r="T34" s="105"/>
      <c r="U34" s="123"/>
      <c r="V34" s="123"/>
      <c r="W34" s="123"/>
      <c r="X34" s="124"/>
      <c r="Y34" s="6"/>
      <c r="Z34" s="6"/>
      <c r="AA34" s="6"/>
    </row>
    <row r="35" spans="2:28" ht="21" customHeight="1" thickTop="1" x14ac:dyDescent="0.25">
      <c r="B35" s="91"/>
      <c r="C35" s="163" t="s">
        <v>142</v>
      </c>
      <c r="D35" s="164"/>
      <c r="E35" s="164"/>
      <c r="F35" s="164"/>
      <c r="G35" s="164"/>
      <c r="H35" s="164"/>
      <c r="I35" s="164"/>
      <c r="J35" s="164"/>
      <c r="K35" s="164"/>
      <c r="L35" s="164"/>
      <c r="M35" s="164"/>
      <c r="N35" s="164"/>
      <c r="O35" s="164"/>
      <c r="P35" s="165"/>
      <c r="Q35" s="160" t="s">
        <v>127</v>
      </c>
      <c r="R35" s="161"/>
      <c r="S35" s="161"/>
      <c r="T35" s="161"/>
      <c r="U35" s="175"/>
      <c r="V35" s="175"/>
      <c r="W35" s="175"/>
      <c r="X35" s="176"/>
      <c r="Y35" s="6"/>
      <c r="Z35" s="6"/>
      <c r="AA35" s="6"/>
    </row>
    <row r="36" spans="2:28" ht="18" customHeight="1" x14ac:dyDescent="0.25">
      <c r="B36" s="127" t="s">
        <v>124</v>
      </c>
      <c r="C36" s="120"/>
      <c r="D36" s="120"/>
      <c r="E36" s="120"/>
      <c r="F36" s="121"/>
      <c r="G36" s="121"/>
      <c r="H36" s="121"/>
      <c r="I36" s="121"/>
      <c r="J36" s="121"/>
      <c r="K36" s="122"/>
      <c r="L36" s="119" t="s">
        <v>125</v>
      </c>
      <c r="M36" s="120"/>
      <c r="N36" s="120"/>
      <c r="O36" s="121"/>
      <c r="P36" s="121"/>
      <c r="Q36" s="121"/>
      <c r="R36" s="122"/>
      <c r="S36" s="119" t="s">
        <v>42</v>
      </c>
      <c r="T36" s="120"/>
      <c r="U36" s="190"/>
      <c r="V36" s="190"/>
      <c r="W36" s="190"/>
      <c r="X36" s="191"/>
      <c r="Y36" s="6"/>
      <c r="Z36" s="6"/>
      <c r="AA36" s="6"/>
    </row>
    <row r="37" spans="2:28" ht="18" customHeight="1" x14ac:dyDescent="0.25">
      <c r="B37" s="127" t="s">
        <v>26</v>
      </c>
      <c r="C37" s="120"/>
      <c r="D37" s="120"/>
      <c r="E37" s="120"/>
      <c r="F37" s="179"/>
      <c r="G37" s="179"/>
      <c r="H37" s="180"/>
      <c r="I37" s="119" t="s">
        <v>44</v>
      </c>
      <c r="J37" s="120"/>
      <c r="K37" s="120"/>
      <c r="L37" s="120"/>
      <c r="M37" s="120"/>
      <c r="N37" s="179"/>
      <c r="O37" s="179"/>
      <c r="P37" s="180"/>
      <c r="Q37" s="182" t="s">
        <v>45</v>
      </c>
      <c r="R37" s="183"/>
      <c r="S37" s="183"/>
      <c r="T37" s="183"/>
      <c r="U37" s="183"/>
      <c r="V37" s="179"/>
      <c r="W37" s="179"/>
      <c r="X37" s="181"/>
      <c r="Y37" s="6"/>
      <c r="Z37" s="6"/>
      <c r="AA37" s="6"/>
    </row>
    <row r="38" spans="2:28" ht="18" customHeight="1" thickBot="1" x14ac:dyDescent="0.3">
      <c r="B38" s="104" t="s">
        <v>128</v>
      </c>
      <c r="C38" s="105"/>
      <c r="D38" s="105"/>
      <c r="E38" s="105"/>
      <c r="F38" s="177"/>
      <c r="G38" s="177"/>
      <c r="H38" s="178"/>
      <c r="I38" s="108" t="s">
        <v>129</v>
      </c>
      <c r="J38" s="105"/>
      <c r="K38" s="177"/>
      <c r="L38" s="177"/>
      <c r="M38" s="178"/>
      <c r="N38" s="108" t="s">
        <v>130</v>
      </c>
      <c r="O38" s="105"/>
      <c r="P38" s="177"/>
      <c r="Q38" s="177"/>
      <c r="R38" s="178"/>
      <c r="S38" s="108" t="s">
        <v>43</v>
      </c>
      <c r="T38" s="105"/>
      <c r="U38" s="123"/>
      <c r="V38" s="123"/>
      <c r="W38" s="123"/>
      <c r="X38" s="124"/>
      <c r="Y38" s="6"/>
      <c r="Z38" s="6"/>
      <c r="AA38" s="6"/>
    </row>
    <row r="39" spans="2:28" ht="18" customHeight="1" thickTop="1" x14ac:dyDescent="0.25">
      <c r="B39" s="92"/>
      <c r="C39" s="166" t="s">
        <v>123</v>
      </c>
      <c r="D39" s="167"/>
      <c r="E39" s="167"/>
      <c r="F39" s="167"/>
      <c r="G39" s="167"/>
      <c r="H39" s="167"/>
      <c r="I39" s="167"/>
      <c r="J39" s="167"/>
      <c r="K39" s="167"/>
      <c r="L39" s="167"/>
      <c r="M39" s="167"/>
      <c r="N39" s="167"/>
      <c r="O39" s="167"/>
      <c r="P39" s="168"/>
      <c r="Q39" s="150" t="s">
        <v>112</v>
      </c>
      <c r="R39" s="151"/>
      <c r="S39" s="151"/>
      <c r="T39" s="151"/>
      <c r="U39" s="125"/>
      <c r="V39" s="125"/>
      <c r="W39" s="125"/>
      <c r="X39" s="126"/>
      <c r="Y39" s="6"/>
      <c r="Z39" s="6"/>
      <c r="AA39" s="6"/>
    </row>
    <row r="40" spans="2:28" ht="18" customHeight="1" thickBot="1" x14ac:dyDescent="0.3">
      <c r="B40" s="104" t="s">
        <v>124</v>
      </c>
      <c r="C40" s="105"/>
      <c r="D40" s="105"/>
      <c r="E40" s="105"/>
      <c r="F40" s="158"/>
      <c r="G40" s="158"/>
      <c r="H40" s="158"/>
      <c r="I40" s="158"/>
      <c r="J40" s="158"/>
      <c r="K40" s="159"/>
      <c r="L40" s="108" t="s">
        <v>125</v>
      </c>
      <c r="M40" s="105"/>
      <c r="N40" s="105"/>
      <c r="O40" s="158"/>
      <c r="P40" s="158"/>
      <c r="Q40" s="158"/>
      <c r="R40" s="159"/>
      <c r="S40" s="108" t="s">
        <v>43</v>
      </c>
      <c r="T40" s="105"/>
      <c r="U40" s="123"/>
      <c r="V40" s="123"/>
      <c r="W40" s="123"/>
      <c r="X40" s="124"/>
      <c r="Y40" s="6"/>
      <c r="Z40" s="6"/>
      <c r="AA40" s="6"/>
    </row>
    <row r="41" spans="2:28" ht="18" customHeight="1" thickTop="1" x14ac:dyDescent="0.25">
      <c r="B41" s="92"/>
      <c r="C41" s="166" t="s">
        <v>132</v>
      </c>
      <c r="D41" s="167"/>
      <c r="E41" s="167"/>
      <c r="F41" s="167"/>
      <c r="G41" s="167"/>
      <c r="H41" s="167"/>
      <c r="I41" s="167"/>
      <c r="J41" s="167"/>
      <c r="K41" s="167"/>
      <c r="L41" s="167"/>
      <c r="M41" s="167"/>
      <c r="N41" s="167"/>
      <c r="O41" s="167"/>
      <c r="P41" s="168"/>
      <c r="Q41" s="150" t="s">
        <v>112</v>
      </c>
      <c r="R41" s="151"/>
      <c r="S41" s="151"/>
      <c r="T41" s="151"/>
      <c r="U41" s="125"/>
      <c r="V41" s="125"/>
      <c r="W41" s="125"/>
      <c r="X41" s="126"/>
      <c r="Y41" s="6"/>
      <c r="Z41" s="6"/>
      <c r="AA41" s="6"/>
    </row>
    <row r="42" spans="2:28" ht="18" customHeight="1" x14ac:dyDescent="0.25">
      <c r="B42" s="127" t="s">
        <v>124</v>
      </c>
      <c r="C42" s="120"/>
      <c r="D42" s="120"/>
      <c r="E42" s="120"/>
      <c r="F42" s="121"/>
      <c r="G42" s="121"/>
      <c r="H42" s="121"/>
      <c r="I42" s="121"/>
      <c r="J42" s="121"/>
      <c r="K42" s="122"/>
      <c r="L42" s="120" t="s">
        <v>125</v>
      </c>
      <c r="M42" s="120"/>
      <c r="N42" s="120"/>
      <c r="O42" s="121"/>
      <c r="P42" s="121"/>
      <c r="Q42" s="121"/>
      <c r="R42" s="122"/>
      <c r="S42" s="119" t="s">
        <v>43</v>
      </c>
      <c r="T42" s="120"/>
      <c r="U42" s="125"/>
      <c r="V42" s="125"/>
      <c r="W42" s="125"/>
      <c r="X42" s="126"/>
      <c r="Y42" s="6"/>
      <c r="Z42" s="6"/>
      <c r="AA42" s="6"/>
    </row>
    <row r="43" spans="2:28" s="80" customFormat="1" ht="3" customHeight="1" x14ac:dyDescent="0.25">
      <c r="B43" s="138"/>
      <c r="C43" s="139"/>
      <c r="D43" s="139"/>
      <c r="E43" s="139"/>
      <c r="F43" s="139"/>
      <c r="G43" s="139"/>
      <c r="H43" s="139"/>
      <c r="I43" s="139"/>
      <c r="J43" s="139"/>
      <c r="K43" s="139"/>
      <c r="L43" s="139"/>
      <c r="M43" s="139"/>
      <c r="N43" s="139"/>
      <c r="O43" s="139"/>
      <c r="P43" s="139"/>
      <c r="Q43" s="139"/>
      <c r="R43" s="139"/>
      <c r="S43" s="139"/>
      <c r="T43" s="139"/>
      <c r="U43" s="139"/>
      <c r="V43" s="139"/>
      <c r="W43" s="139"/>
      <c r="X43" s="140"/>
      <c r="Y43" s="84"/>
      <c r="Z43" s="84"/>
      <c r="AA43" s="84"/>
    </row>
    <row r="44" spans="2:28" ht="18" customHeight="1" x14ac:dyDescent="0.25">
      <c r="B44" s="136" t="s">
        <v>116</v>
      </c>
      <c r="C44" s="137"/>
      <c r="D44" s="137"/>
      <c r="E44" s="137"/>
      <c r="F44" s="137"/>
      <c r="G44" s="137"/>
      <c r="H44" s="137"/>
      <c r="I44" s="137"/>
      <c r="J44" s="137"/>
      <c r="K44" s="137"/>
      <c r="L44" s="137"/>
      <c r="M44" s="137"/>
      <c r="N44" s="137"/>
      <c r="O44" s="148" t="s">
        <v>99</v>
      </c>
      <c r="P44" s="149"/>
      <c r="Q44" s="149"/>
      <c r="R44" s="149"/>
      <c r="S44" s="149"/>
      <c r="T44" s="81" t="s">
        <v>46</v>
      </c>
      <c r="U44" s="144" t="str">
        <f>IF(SUM(U27,U30,U34,U38,U40,U42)=0,"",SUM(U27,U30,U34,U38,U40,U42))</f>
        <v/>
      </c>
      <c r="V44" s="144"/>
      <c r="W44" s="144"/>
      <c r="X44" s="145"/>
      <c r="Y44" s="6"/>
      <c r="Z44" s="6"/>
      <c r="AA44" s="6"/>
    </row>
    <row r="45" spans="2:28" ht="18" customHeight="1" x14ac:dyDescent="0.25">
      <c r="B45" s="136"/>
      <c r="C45" s="137"/>
      <c r="D45" s="137"/>
      <c r="E45" s="137"/>
      <c r="F45" s="137"/>
      <c r="G45" s="137"/>
      <c r="H45" s="137"/>
      <c r="I45" s="137"/>
      <c r="J45" s="137"/>
      <c r="K45" s="137"/>
      <c r="L45" s="137"/>
      <c r="M45" s="137"/>
      <c r="N45" s="137"/>
      <c r="O45" s="142" t="s">
        <v>113</v>
      </c>
      <c r="P45" s="143"/>
      <c r="Q45" s="143"/>
      <c r="R45" s="143"/>
      <c r="S45" s="143"/>
      <c r="T45" s="71" t="s">
        <v>46</v>
      </c>
      <c r="U45" s="130" t="str">
        <f>IF(SUM(U25,U28,U31,U35,U39,U41)=0,"",SUM(U25,U28,U31,U35,U39,U41))</f>
        <v/>
      </c>
      <c r="V45" s="130"/>
      <c r="W45" s="130"/>
      <c r="X45" s="131"/>
      <c r="Y45" s="6"/>
      <c r="Z45" s="6"/>
      <c r="AA45" s="6"/>
    </row>
    <row r="46" spans="2:28" ht="18" customHeight="1" x14ac:dyDescent="0.25">
      <c r="B46" s="136"/>
      <c r="C46" s="137"/>
      <c r="D46" s="137"/>
      <c r="E46" s="137"/>
      <c r="F46" s="137"/>
      <c r="G46" s="137"/>
      <c r="H46" s="137"/>
      <c r="I46" s="137"/>
      <c r="J46" s="137"/>
      <c r="K46" s="137"/>
      <c r="L46" s="137"/>
      <c r="M46" s="137"/>
      <c r="N46" s="137"/>
      <c r="O46" s="142" t="s">
        <v>97</v>
      </c>
      <c r="P46" s="143"/>
      <c r="Q46" s="143"/>
      <c r="R46" s="143"/>
      <c r="S46" s="143"/>
      <c r="T46" s="71" t="s">
        <v>46</v>
      </c>
      <c r="U46" s="134"/>
      <c r="V46" s="134"/>
      <c r="W46" s="134"/>
      <c r="X46" s="135"/>
      <c r="Y46" s="6"/>
      <c r="Z46" s="6"/>
      <c r="AA46" s="6"/>
    </row>
    <row r="47" spans="2:28" ht="18" customHeight="1" x14ac:dyDescent="0.25">
      <c r="B47" s="136"/>
      <c r="C47" s="137"/>
      <c r="D47" s="137"/>
      <c r="E47" s="137"/>
      <c r="F47" s="137"/>
      <c r="G47" s="137"/>
      <c r="H47" s="137"/>
      <c r="I47" s="137"/>
      <c r="J47" s="137"/>
      <c r="K47" s="137"/>
      <c r="L47" s="137"/>
      <c r="M47" s="137"/>
      <c r="N47" s="137"/>
      <c r="O47" s="146" t="s">
        <v>98</v>
      </c>
      <c r="P47" s="147"/>
      <c r="Q47" s="147"/>
      <c r="R47" s="147"/>
      <c r="S47" s="147"/>
      <c r="T47" s="72" t="s">
        <v>46</v>
      </c>
      <c r="U47" s="132" t="str">
        <f>IF(U44="","",U44-U45-U46)</f>
        <v/>
      </c>
      <c r="V47" s="132"/>
      <c r="W47" s="132"/>
      <c r="X47" s="133"/>
      <c r="Y47" s="6"/>
      <c r="Z47" s="6"/>
      <c r="AA47" s="6"/>
    </row>
    <row r="48" spans="2:28" ht="18" customHeight="1" x14ac:dyDescent="0.25">
      <c r="B48" s="152" t="s">
        <v>59</v>
      </c>
      <c r="C48" s="153"/>
      <c r="D48" s="153"/>
      <c r="E48" s="153"/>
      <c r="F48" s="153"/>
      <c r="G48" s="153"/>
      <c r="H48" s="153"/>
      <c r="I48" s="153"/>
      <c r="J48" s="153"/>
      <c r="K48" s="153"/>
      <c r="L48" s="153"/>
      <c r="M48" s="153"/>
      <c r="N48" s="153"/>
      <c r="O48" s="153"/>
      <c r="P48" s="153"/>
      <c r="Q48" s="153"/>
      <c r="R48" s="153"/>
      <c r="S48" s="153"/>
      <c r="T48" s="153"/>
      <c r="U48" s="153"/>
      <c r="V48" s="153"/>
      <c r="W48" s="153"/>
      <c r="X48" s="154"/>
      <c r="Y48" s="6"/>
      <c r="Z48" s="6"/>
      <c r="AA48" s="6"/>
    </row>
    <row r="49" spans="2:27" ht="18" customHeight="1" x14ac:dyDescent="0.25">
      <c r="B49" s="93"/>
      <c r="C49" s="169" t="s">
        <v>131</v>
      </c>
      <c r="D49" s="170"/>
      <c r="E49" s="170"/>
      <c r="F49" s="170"/>
      <c r="G49" s="170"/>
      <c r="H49" s="170"/>
      <c r="I49" s="170"/>
      <c r="J49" s="170"/>
      <c r="K49" s="170"/>
      <c r="L49" s="170"/>
      <c r="M49" s="170"/>
      <c r="N49" s="170"/>
      <c r="O49" s="170"/>
      <c r="P49" s="170"/>
      <c r="Q49" s="170"/>
      <c r="R49" s="170"/>
      <c r="S49" s="170"/>
      <c r="T49" s="170"/>
      <c r="U49" s="170"/>
      <c r="V49" s="170"/>
      <c r="W49" s="170"/>
      <c r="X49" s="171"/>
      <c r="Y49" s="6"/>
      <c r="Z49" s="6"/>
      <c r="AA49" s="6"/>
    </row>
    <row r="50" spans="2:27" ht="18" customHeight="1" thickBot="1" x14ac:dyDescent="0.3">
      <c r="B50" s="94"/>
      <c r="C50" s="172" t="s">
        <v>60</v>
      </c>
      <c r="D50" s="173"/>
      <c r="E50" s="173"/>
      <c r="F50" s="173"/>
      <c r="G50" s="173"/>
      <c r="H50" s="173"/>
      <c r="I50" s="173"/>
      <c r="J50" s="173"/>
      <c r="K50" s="173"/>
      <c r="L50" s="173"/>
      <c r="M50" s="173"/>
      <c r="N50" s="173"/>
      <c r="O50" s="173"/>
      <c r="P50" s="173"/>
      <c r="Q50" s="173"/>
      <c r="R50" s="173"/>
      <c r="S50" s="173"/>
      <c r="T50" s="173"/>
      <c r="U50" s="173"/>
      <c r="V50" s="173"/>
      <c r="W50" s="173"/>
      <c r="X50" s="174"/>
      <c r="Y50" s="6"/>
      <c r="Z50" s="6"/>
      <c r="AA50" s="6"/>
    </row>
    <row r="51" spans="2:27" ht="33.75" customHeight="1" x14ac:dyDescent="0.25">
      <c r="B51" s="141" t="s">
        <v>61</v>
      </c>
      <c r="C51" s="141"/>
      <c r="D51" s="141"/>
      <c r="E51" s="141"/>
      <c r="F51" s="141"/>
      <c r="G51" s="141"/>
      <c r="H51" s="141"/>
      <c r="I51" s="141"/>
      <c r="J51" s="141"/>
      <c r="K51" s="141"/>
      <c r="L51" s="141"/>
      <c r="M51" s="141"/>
      <c r="N51" s="141"/>
      <c r="O51" s="141"/>
      <c r="P51" s="141"/>
      <c r="Q51" s="141"/>
      <c r="R51" s="141"/>
      <c r="S51" s="141"/>
      <c r="T51" s="141"/>
      <c r="U51" s="141"/>
      <c r="V51" s="141"/>
      <c r="W51" s="141"/>
      <c r="X51" s="141"/>
      <c r="Y51" s="6"/>
      <c r="Z51" s="6"/>
      <c r="AA51" s="6"/>
    </row>
    <row r="52" spans="2:27" ht="18" customHeight="1" x14ac:dyDescent="0.25">
      <c r="B52" s="96" t="s">
        <v>114</v>
      </c>
      <c r="C52" s="95"/>
      <c r="D52" s="95"/>
      <c r="E52" s="95"/>
      <c r="F52" s="95"/>
      <c r="G52" s="95"/>
      <c r="H52" s="95"/>
      <c r="I52" s="95"/>
      <c r="J52" s="95"/>
      <c r="K52" s="95"/>
      <c r="L52" s="95"/>
      <c r="M52" s="95"/>
      <c r="N52" s="95"/>
      <c r="O52" s="95"/>
      <c r="P52" s="95"/>
      <c r="Q52" s="95"/>
      <c r="R52" s="95"/>
      <c r="S52" s="95"/>
      <c r="T52" s="95"/>
      <c r="U52" s="95"/>
      <c r="V52" s="95"/>
      <c r="W52" s="95"/>
      <c r="X52" s="95"/>
      <c r="Y52" s="6"/>
      <c r="Z52" s="6"/>
      <c r="AA52" s="6"/>
    </row>
    <row r="53" spans="2:27" ht="33" customHeight="1" x14ac:dyDescent="0.25">
      <c r="B53" s="128" t="s">
        <v>62</v>
      </c>
      <c r="C53" s="128"/>
      <c r="D53" s="128"/>
      <c r="E53" s="128"/>
      <c r="F53" s="128"/>
      <c r="G53" s="129"/>
      <c r="H53" s="129"/>
      <c r="I53" s="129"/>
      <c r="J53" s="129"/>
      <c r="K53" s="129"/>
      <c r="L53" s="129"/>
      <c r="M53" s="129"/>
      <c r="N53" s="129"/>
      <c r="O53" s="129"/>
      <c r="P53" s="129"/>
      <c r="Q53" s="129"/>
      <c r="R53" s="129"/>
      <c r="S53" s="128" t="s">
        <v>63</v>
      </c>
      <c r="T53" s="128"/>
      <c r="U53" s="162"/>
      <c r="V53" s="162"/>
      <c r="W53" s="162"/>
      <c r="X53" s="162"/>
      <c r="Y53" s="6"/>
      <c r="Z53" s="6"/>
      <c r="AA53" s="6"/>
    </row>
    <row r="54" spans="2:27" ht="3.75" customHeight="1" x14ac:dyDescent="0.25">
      <c r="B54" s="8"/>
      <c r="C54" s="8"/>
      <c r="D54" s="8"/>
      <c r="E54" s="8"/>
      <c r="F54" s="8"/>
      <c r="G54" s="8"/>
      <c r="H54" s="8"/>
      <c r="I54" s="8"/>
      <c r="J54" s="8"/>
      <c r="K54" s="8"/>
      <c r="L54" s="8"/>
      <c r="M54" s="8"/>
      <c r="N54" s="8"/>
      <c r="O54" s="8"/>
      <c r="P54" s="8"/>
      <c r="Q54" s="8"/>
      <c r="R54" s="8"/>
      <c r="S54" s="8"/>
      <c r="T54" s="8"/>
      <c r="U54" s="8"/>
      <c r="V54" s="8"/>
      <c r="W54" s="8"/>
      <c r="X54" s="8"/>
      <c r="Y54" s="6"/>
      <c r="Z54" s="6"/>
      <c r="AA54" s="6"/>
    </row>
    <row r="55" spans="2:27" ht="33" customHeight="1" x14ac:dyDescent="0.25">
      <c r="B55" s="128" t="s">
        <v>121</v>
      </c>
      <c r="C55" s="128"/>
      <c r="D55" s="128"/>
      <c r="E55" s="128"/>
      <c r="F55" s="128"/>
      <c r="G55" s="129"/>
      <c r="H55" s="129"/>
      <c r="I55" s="129"/>
      <c r="J55" s="129"/>
      <c r="K55" s="129"/>
      <c r="L55" s="129"/>
      <c r="M55" s="129"/>
      <c r="N55" s="129"/>
      <c r="O55" s="129"/>
      <c r="P55" s="129"/>
      <c r="Q55" s="129"/>
      <c r="R55" s="129"/>
      <c r="S55" s="128" t="s">
        <v>63</v>
      </c>
      <c r="T55" s="128"/>
      <c r="U55" s="162"/>
      <c r="V55" s="162"/>
      <c r="W55" s="162"/>
      <c r="X55" s="162"/>
      <c r="Y55" s="6"/>
      <c r="Z55" s="6"/>
      <c r="AA55" s="6"/>
    </row>
    <row r="56" spans="2:27" ht="3.75" customHeight="1" thickBot="1" x14ac:dyDescent="0.3">
      <c r="B56" s="12"/>
      <c r="C56" s="12"/>
      <c r="D56" s="12"/>
      <c r="E56" s="12"/>
      <c r="F56" s="12"/>
      <c r="G56" s="12"/>
      <c r="H56" s="12"/>
      <c r="I56" s="12"/>
      <c r="J56" s="12"/>
      <c r="K56" s="12"/>
      <c r="L56" s="12"/>
      <c r="M56" s="12"/>
      <c r="N56" s="12"/>
      <c r="O56" s="12"/>
      <c r="P56" s="12"/>
      <c r="Q56" s="12"/>
      <c r="R56" s="12"/>
      <c r="S56" s="12"/>
      <c r="T56" s="12"/>
      <c r="U56" s="12"/>
      <c r="V56" s="12"/>
      <c r="W56" s="12"/>
      <c r="X56" s="12"/>
      <c r="Y56" s="6"/>
      <c r="Z56" s="6"/>
      <c r="AA56" s="6"/>
    </row>
    <row r="57" spans="2:27" ht="12" customHeight="1" thickTop="1" x14ac:dyDescent="0.25">
      <c r="B57" s="6" t="s">
        <v>115</v>
      </c>
      <c r="C57" s="6"/>
      <c r="D57" s="6"/>
      <c r="E57" s="6"/>
      <c r="F57" s="6"/>
      <c r="G57" s="6"/>
      <c r="H57" s="6"/>
      <c r="I57" s="6"/>
      <c r="J57" s="6"/>
      <c r="K57" s="6"/>
      <c r="L57" s="6"/>
      <c r="M57" s="6"/>
      <c r="N57" s="6"/>
      <c r="O57" s="6"/>
      <c r="P57" s="6"/>
      <c r="Q57" s="6"/>
      <c r="R57" s="6"/>
      <c r="S57" s="6"/>
      <c r="T57" s="6"/>
      <c r="U57" s="6"/>
      <c r="V57" s="6"/>
      <c r="W57" s="6"/>
      <c r="X57" s="6"/>
      <c r="Y57" s="6"/>
      <c r="Z57" s="6"/>
      <c r="AA57" s="6"/>
    </row>
    <row r="58" spans="2:27" ht="12" customHeight="1" x14ac:dyDescent="0.25">
      <c r="B58" s="6" t="s">
        <v>106</v>
      </c>
      <c r="C58" s="6"/>
      <c r="D58" s="6"/>
      <c r="E58" s="6"/>
      <c r="F58" s="6"/>
      <c r="G58" s="6"/>
      <c r="H58" s="6"/>
      <c r="I58" s="6"/>
      <c r="J58" s="6"/>
      <c r="K58" s="6"/>
      <c r="L58" s="6"/>
      <c r="M58" s="6"/>
      <c r="N58" s="6"/>
      <c r="O58" s="6"/>
      <c r="P58" s="6"/>
      <c r="Q58" s="6"/>
      <c r="R58" s="6"/>
      <c r="S58" s="6"/>
      <c r="T58" s="6"/>
      <c r="U58" s="6"/>
      <c r="V58" s="6"/>
      <c r="W58" s="6"/>
      <c r="X58" s="7" t="s">
        <v>136</v>
      </c>
      <c r="Y58" s="6"/>
      <c r="Z58" s="6"/>
      <c r="AA58" s="6"/>
    </row>
    <row r="59" spans="2:27" ht="18" customHeight="1" x14ac:dyDescent="0.25">
      <c r="B59" s="6"/>
      <c r="C59" s="6"/>
      <c r="D59" s="6"/>
      <c r="E59" s="6"/>
      <c r="F59" s="6"/>
      <c r="G59" s="6"/>
      <c r="H59" s="6"/>
      <c r="I59" s="6"/>
      <c r="J59" s="6"/>
      <c r="K59" s="6"/>
      <c r="L59" s="6"/>
      <c r="M59" s="6"/>
      <c r="N59" s="6"/>
      <c r="O59" s="6"/>
      <c r="P59" s="6"/>
      <c r="Q59" s="6"/>
      <c r="R59" s="6"/>
      <c r="S59" s="6"/>
      <c r="T59" s="6"/>
      <c r="U59" s="6"/>
      <c r="V59" s="6"/>
      <c r="W59" s="6"/>
      <c r="X59" s="6"/>
      <c r="Y59" s="6"/>
      <c r="Z59" s="6"/>
      <c r="AA59" s="6"/>
    </row>
    <row r="60" spans="2:27" ht="18" customHeight="1"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row>
    <row r="61" spans="2:27" ht="18" customHeight="1" x14ac:dyDescent="0.25">
      <c r="B61" s="6"/>
      <c r="C61" s="6"/>
      <c r="D61" s="6"/>
      <c r="E61" s="6"/>
      <c r="F61" s="6"/>
      <c r="G61" s="6"/>
      <c r="H61" s="6"/>
      <c r="I61" s="6"/>
      <c r="J61" s="6"/>
      <c r="K61" s="6"/>
      <c r="L61" s="6"/>
      <c r="M61" s="6"/>
      <c r="N61" s="6"/>
      <c r="O61" s="6"/>
      <c r="P61" s="6"/>
      <c r="Q61" s="6"/>
      <c r="R61" s="6"/>
      <c r="S61" s="6"/>
      <c r="T61" s="6"/>
      <c r="U61" s="6"/>
      <c r="V61" s="6"/>
      <c r="W61" s="6"/>
      <c r="X61" s="6"/>
      <c r="Y61" s="6"/>
      <c r="Z61" s="6"/>
      <c r="AA61" s="6"/>
    </row>
    <row r="62" spans="2:27" ht="18" customHeight="1" x14ac:dyDescent="0.25">
      <c r="B62" s="6"/>
      <c r="C62" s="6"/>
      <c r="D62" s="6"/>
      <c r="E62" s="6"/>
      <c r="F62" s="6"/>
      <c r="G62" s="6"/>
      <c r="H62" s="6"/>
      <c r="I62" s="6"/>
      <c r="J62" s="6"/>
      <c r="K62" s="6"/>
      <c r="L62" s="6"/>
      <c r="M62" s="6"/>
      <c r="N62" s="6"/>
      <c r="O62" s="6"/>
      <c r="P62" s="6"/>
      <c r="Q62" s="6"/>
      <c r="R62" s="6"/>
      <c r="S62" s="6"/>
      <c r="T62" s="6"/>
      <c r="U62" s="6"/>
      <c r="V62" s="6"/>
      <c r="W62" s="6"/>
      <c r="X62" s="6"/>
      <c r="Y62" s="6"/>
      <c r="Z62" s="6"/>
      <c r="AA62" s="6"/>
    </row>
    <row r="63" spans="2:27" ht="18" customHeight="1" x14ac:dyDescent="0.25">
      <c r="B63" s="6"/>
      <c r="C63" s="6"/>
      <c r="D63" s="6"/>
      <c r="E63" s="6"/>
      <c r="F63" s="6"/>
      <c r="G63" s="6"/>
      <c r="H63" s="6"/>
      <c r="I63" s="6"/>
      <c r="J63" s="6"/>
      <c r="K63" s="6"/>
      <c r="L63" s="6"/>
      <c r="M63" s="6"/>
      <c r="N63" s="6"/>
      <c r="O63" s="6"/>
      <c r="P63" s="6"/>
      <c r="Q63" s="6"/>
      <c r="R63" s="6"/>
      <c r="S63" s="6"/>
      <c r="T63" s="6"/>
      <c r="U63" s="6"/>
      <c r="V63" s="6"/>
      <c r="W63" s="6"/>
      <c r="X63" s="6"/>
      <c r="Y63" s="6"/>
      <c r="Z63" s="6"/>
      <c r="AA63" s="6"/>
    </row>
    <row r="64" spans="2:27" ht="18" customHeight="1" x14ac:dyDescent="0.25">
      <c r="B64" s="6"/>
      <c r="C64" s="6"/>
      <c r="D64" s="6"/>
      <c r="E64" s="6"/>
      <c r="F64" s="6"/>
      <c r="G64" s="6"/>
      <c r="H64" s="6"/>
      <c r="I64" s="6"/>
      <c r="J64" s="6"/>
      <c r="K64" s="6"/>
      <c r="L64" s="6"/>
      <c r="M64" s="6"/>
      <c r="N64" s="6"/>
      <c r="O64" s="6"/>
      <c r="P64" s="6"/>
      <c r="Q64" s="6"/>
      <c r="R64" s="6"/>
      <c r="S64" s="6"/>
      <c r="T64" s="6"/>
      <c r="U64" s="6"/>
      <c r="V64" s="6"/>
      <c r="W64" s="6"/>
      <c r="X64" s="6"/>
      <c r="Y64" s="6"/>
      <c r="Z64" s="6"/>
      <c r="AA64" s="6"/>
    </row>
    <row r="65" spans="2:27" ht="18" customHeight="1" x14ac:dyDescent="0.25">
      <c r="B65" s="6"/>
      <c r="C65" s="6"/>
      <c r="D65" s="6"/>
      <c r="E65" s="6"/>
      <c r="F65" s="6"/>
      <c r="G65" s="6"/>
      <c r="H65" s="6"/>
      <c r="I65" s="6"/>
      <c r="J65" s="6"/>
      <c r="K65" s="6"/>
      <c r="L65" s="6"/>
      <c r="M65" s="6"/>
      <c r="N65" s="6"/>
      <c r="O65" s="6"/>
      <c r="P65" s="6"/>
      <c r="Q65" s="6"/>
      <c r="R65" s="6"/>
      <c r="S65" s="6"/>
      <c r="T65" s="6"/>
      <c r="U65" s="6"/>
      <c r="V65" s="6"/>
      <c r="W65" s="6"/>
      <c r="X65" s="6"/>
      <c r="Y65" s="6"/>
      <c r="Z65" s="6"/>
      <c r="AA65" s="6"/>
    </row>
    <row r="66" spans="2:27" ht="18" customHeight="1" x14ac:dyDescent="0.25">
      <c r="B66" s="6"/>
      <c r="C66" s="6"/>
      <c r="D66" s="6"/>
      <c r="E66" s="6"/>
      <c r="F66" s="6"/>
      <c r="G66" s="6"/>
      <c r="H66" s="6"/>
      <c r="I66" s="6"/>
      <c r="J66" s="6"/>
      <c r="K66" s="6"/>
      <c r="L66" s="6"/>
      <c r="M66" s="6"/>
      <c r="N66" s="6"/>
      <c r="O66" s="6"/>
      <c r="P66" s="6"/>
      <c r="Q66" s="6"/>
      <c r="R66" s="6"/>
      <c r="S66" s="6"/>
      <c r="T66" s="6"/>
      <c r="U66" s="6"/>
      <c r="V66" s="6"/>
      <c r="W66" s="6"/>
      <c r="X66" s="6"/>
      <c r="Y66" s="6"/>
      <c r="Z66" s="6"/>
      <c r="AA66" s="6"/>
    </row>
    <row r="67" spans="2:27" ht="18" customHeight="1" x14ac:dyDescent="0.25">
      <c r="B67" s="6"/>
      <c r="C67" s="6"/>
      <c r="D67" s="6"/>
      <c r="E67" s="6"/>
      <c r="F67" s="6"/>
      <c r="G67" s="6"/>
      <c r="H67" s="6"/>
      <c r="I67" s="6"/>
      <c r="J67" s="6"/>
      <c r="K67" s="6"/>
      <c r="L67" s="6"/>
      <c r="M67" s="6"/>
      <c r="N67" s="6"/>
      <c r="O67" s="6"/>
      <c r="P67" s="6"/>
      <c r="Q67" s="6"/>
      <c r="R67" s="6"/>
      <c r="S67" s="6"/>
      <c r="T67" s="6"/>
      <c r="U67" s="6"/>
      <c r="V67" s="6"/>
      <c r="W67" s="6"/>
      <c r="X67" s="6"/>
      <c r="Y67" s="6"/>
      <c r="Z67" s="6"/>
      <c r="AA67" s="6"/>
    </row>
    <row r="68" spans="2:27" ht="18" customHeight="1" x14ac:dyDescent="0.25">
      <c r="B68" s="6"/>
      <c r="C68" s="6"/>
      <c r="D68" s="6"/>
      <c r="E68" s="6"/>
      <c r="F68" s="6"/>
      <c r="G68" s="6"/>
      <c r="H68" s="6"/>
      <c r="I68" s="6"/>
      <c r="J68" s="6"/>
      <c r="K68" s="6"/>
      <c r="L68" s="6"/>
      <c r="M68" s="6"/>
      <c r="N68" s="6"/>
      <c r="O68" s="6"/>
      <c r="P68" s="6"/>
      <c r="Q68" s="6"/>
      <c r="R68" s="6"/>
      <c r="S68" s="6"/>
      <c r="T68" s="6"/>
      <c r="U68" s="6"/>
      <c r="V68" s="6"/>
      <c r="W68" s="6"/>
      <c r="X68" s="6"/>
      <c r="Y68" s="6"/>
      <c r="Z68" s="6"/>
      <c r="AA68" s="6"/>
    </row>
    <row r="69" spans="2:27" ht="18" customHeight="1" x14ac:dyDescent="0.25">
      <c r="B69" s="6"/>
      <c r="C69" s="6"/>
      <c r="D69" s="6"/>
      <c r="E69" s="6"/>
      <c r="F69" s="6"/>
      <c r="G69" s="6"/>
      <c r="H69" s="6"/>
      <c r="I69" s="6"/>
      <c r="J69" s="6"/>
      <c r="K69" s="6"/>
      <c r="L69" s="6"/>
      <c r="M69" s="6"/>
      <c r="N69" s="6"/>
      <c r="O69" s="6"/>
      <c r="P69" s="6"/>
      <c r="Q69" s="6"/>
      <c r="R69" s="6"/>
      <c r="S69" s="6"/>
      <c r="T69" s="6"/>
      <c r="U69" s="6"/>
      <c r="V69" s="6"/>
      <c r="W69" s="6"/>
      <c r="X69" s="6"/>
      <c r="Y69" s="6"/>
      <c r="Z69" s="6"/>
      <c r="AA69" s="6"/>
    </row>
    <row r="70" spans="2:27" ht="18" customHeight="1" x14ac:dyDescent="0.25">
      <c r="B70" s="6"/>
      <c r="C70" s="6"/>
      <c r="D70" s="6"/>
      <c r="E70" s="6"/>
      <c r="F70" s="6"/>
      <c r="G70" s="6"/>
      <c r="H70" s="6"/>
      <c r="I70" s="6"/>
      <c r="J70" s="6"/>
      <c r="K70" s="6"/>
      <c r="L70" s="6"/>
      <c r="M70" s="6"/>
      <c r="N70" s="6"/>
      <c r="O70" s="6"/>
      <c r="P70" s="6"/>
      <c r="Q70" s="6"/>
      <c r="R70" s="6"/>
      <c r="S70" s="6"/>
      <c r="T70" s="6"/>
      <c r="U70" s="6"/>
      <c r="V70" s="6"/>
      <c r="W70" s="6"/>
      <c r="X70" s="6"/>
      <c r="Y70" s="6"/>
      <c r="Z70" s="6"/>
      <c r="AA70" s="6"/>
    </row>
    <row r="71" spans="2:27" ht="18" customHeight="1" x14ac:dyDescent="0.25">
      <c r="B71" s="6"/>
      <c r="C71" s="6"/>
      <c r="D71" s="6"/>
      <c r="E71" s="6"/>
      <c r="F71" s="6"/>
      <c r="G71" s="6"/>
      <c r="H71" s="6"/>
      <c r="I71" s="6"/>
      <c r="J71" s="6"/>
      <c r="K71" s="6"/>
      <c r="L71" s="6"/>
      <c r="M71" s="6"/>
      <c r="N71" s="6"/>
      <c r="O71" s="6"/>
      <c r="P71" s="6"/>
      <c r="Q71" s="6"/>
      <c r="R71" s="6"/>
      <c r="S71" s="6"/>
      <c r="T71" s="6"/>
      <c r="U71" s="6"/>
      <c r="V71" s="6"/>
      <c r="W71" s="6"/>
      <c r="X71" s="6"/>
      <c r="Y71" s="6"/>
      <c r="Z71" s="6"/>
      <c r="AA71" s="6"/>
    </row>
    <row r="72" spans="2:27" ht="18" customHeight="1" x14ac:dyDescent="0.25">
      <c r="B72" s="6"/>
      <c r="C72" s="6"/>
      <c r="D72" s="6"/>
      <c r="E72" s="6"/>
      <c r="F72" s="6"/>
      <c r="G72" s="6"/>
      <c r="H72" s="6"/>
      <c r="I72" s="6"/>
      <c r="J72" s="6"/>
      <c r="K72" s="6"/>
      <c r="L72" s="6"/>
      <c r="M72" s="6"/>
      <c r="N72" s="6"/>
      <c r="O72" s="6"/>
      <c r="P72" s="6"/>
      <c r="Q72" s="6"/>
      <c r="R72" s="6"/>
      <c r="S72" s="6"/>
      <c r="T72" s="6"/>
      <c r="U72" s="6"/>
      <c r="V72" s="6"/>
      <c r="W72" s="6"/>
      <c r="X72" s="6"/>
      <c r="Y72" s="6"/>
      <c r="Z72" s="6"/>
      <c r="AA72" s="6"/>
    </row>
    <row r="73" spans="2:27" ht="18" customHeight="1" x14ac:dyDescent="0.25">
      <c r="B73" s="6"/>
      <c r="C73" s="6"/>
      <c r="D73" s="6"/>
      <c r="E73" s="6"/>
      <c r="F73" s="6"/>
      <c r="G73" s="6"/>
      <c r="H73" s="6"/>
      <c r="I73" s="6"/>
      <c r="J73" s="6"/>
      <c r="K73" s="6"/>
      <c r="L73" s="6"/>
      <c r="M73" s="6"/>
      <c r="N73" s="6"/>
      <c r="O73" s="6"/>
      <c r="P73" s="6"/>
      <c r="Q73" s="6"/>
      <c r="R73" s="6"/>
      <c r="S73" s="6"/>
      <c r="T73" s="6"/>
      <c r="U73" s="6"/>
      <c r="V73" s="6"/>
      <c r="W73" s="6"/>
      <c r="X73" s="6"/>
      <c r="Y73" s="6"/>
      <c r="Z73" s="6"/>
      <c r="AA73" s="6"/>
    </row>
    <row r="74" spans="2:27" ht="18" customHeight="1" x14ac:dyDescent="0.25">
      <c r="B74" s="6"/>
      <c r="C74" s="6"/>
      <c r="D74" s="6"/>
      <c r="E74" s="6"/>
      <c r="F74" s="6"/>
      <c r="G74" s="6"/>
      <c r="H74" s="6"/>
      <c r="I74" s="6"/>
      <c r="J74" s="6"/>
      <c r="K74" s="6"/>
      <c r="L74" s="6"/>
      <c r="M74" s="6"/>
      <c r="N74" s="6"/>
      <c r="O74" s="6"/>
      <c r="P74" s="6"/>
      <c r="Q74" s="6"/>
      <c r="R74" s="6"/>
      <c r="S74" s="6"/>
      <c r="T74" s="6"/>
      <c r="U74" s="6"/>
      <c r="V74" s="6"/>
      <c r="W74" s="6"/>
      <c r="X74" s="6"/>
      <c r="Y74" s="6"/>
      <c r="Z74" s="6"/>
      <c r="AA74" s="6"/>
    </row>
    <row r="75" spans="2:27" ht="18" customHeight="1" x14ac:dyDescent="0.25">
      <c r="B75" s="6"/>
      <c r="C75" s="6"/>
      <c r="D75" s="6"/>
      <c r="E75" s="6"/>
      <c r="F75" s="6"/>
      <c r="G75" s="6"/>
      <c r="H75" s="6"/>
      <c r="I75" s="6"/>
      <c r="J75" s="6"/>
      <c r="K75" s="6"/>
      <c r="L75" s="6"/>
      <c r="M75" s="6"/>
      <c r="N75" s="6"/>
      <c r="O75" s="6"/>
      <c r="P75" s="6"/>
      <c r="Q75" s="6"/>
      <c r="R75" s="6"/>
      <c r="S75" s="6"/>
      <c r="T75" s="6"/>
      <c r="U75" s="6"/>
      <c r="V75" s="6"/>
      <c r="W75" s="6"/>
      <c r="X75" s="6"/>
      <c r="Y75" s="6"/>
      <c r="Z75" s="6"/>
      <c r="AA75" s="6"/>
    </row>
    <row r="76" spans="2:27" ht="18" customHeight="1" x14ac:dyDescent="0.25">
      <c r="B76" s="6"/>
      <c r="C76" s="6"/>
      <c r="D76" s="6"/>
      <c r="E76" s="6"/>
      <c r="F76" s="6"/>
      <c r="G76" s="6"/>
      <c r="H76" s="6"/>
      <c r="I76" s="6"/>
      <c r="J76" s="6"/>
      <c r="K76" s="6"/>
      <c r="L76" s="6"/>
      <c r="M76" s="6"/>
      <c r="N76" s="6"/>
      <c r="O76" s="6"/>
      <c r="P76" s="6"/>
      <c r="Q76" s="6"/>
      <c r="R76" s="6"/>
      <c r="S76" s="6"/>
      <c r="T76" s="6"/>
      <c r="U76" s="6"/>
      <c r="V76" s="6"/>
      <c r="W76" s="6"/>
      <c r="X76" s="6"/>
      <c r="Y76" s="6"/>
      <c r="Z76" s="6"/>
      <c r="AA76" s="6"/>
    </row>
    <row r="77" spans="2:27" ht="18" customHeight="1" x14ac:dyDescent="0.25">
      <c r="Y77" s="6"/>
      <c r="Z77" s="6"/>
      <c r="AA77" s="6"/>
    </row>
    <row r="78" spans="2:27" ht="18" customHeight="1" x14ac:dyDescent="0.25">
      <c r="Y78" s="6"/>
      <c r="Z78" s="6"/>
      <c r="AA78" s="6"/>
    </row>
    <row r="79" spans="2:27" ht="24" customHeight="1" x14ac:dyDescent="0.25">
      <c r="Y79" s="6"/>
      <c r="Z79" s="6"/>
      <c r="AA79" s="6"/>
    </row>
    <row r="80" spans="2:27" ht="24" customHeight="1" x14ac:dyDescent="0.25">
      <c r="Y80" s="6"/>
      <c r="Z80" s="6"/>
      <c r="AA80" s="6"/>
    </row>
  </sheetData>
  <sheetProtection algorithmName="SHA-512" hashValue="0RuRiqGi0v63sTAGh1ftJX3yEWy/ttjuFUX1UgZLdPz0JyEeeBBW1F/rbswpyBrGfMUh+0U5JIgzmeBzSs3gyA==" saltValue="ELmH2t1tCOnKIvkKFkYXqw==" spinCount="100000" sheet="1" selectLockedCells="1"/>
  <mergeCells count="199">
    <mergeCell ref="B37:E37"/>
    <mergeCell ref="F37:H37"/>
    <mergeCell ref="I37:M37"/>
    <mergeCell ref="N37:P37"/>
    <mergeCell ref="Q37:U37"/>
    <mergeCell ref="V37:X37"/>
    <mergeCell ref="B38:E38"/>
    <mergeCell ref="F38:H38"/>
    <mergeCell ref="I38:J38"/>
    <mergeCell ref="K38:M38"/>
    <mergeCell ref="N38:O38"/>
    <mergeCell ref="P38:R38"/>
    <mergeCell ref="S38:T38"/>
    <mergeCell ref="U38:X38"/>
    <mergeCell ref="C35:P35"/>
    <mergeCell ref="Q35:T35"/>
    <mergeCell ref="U35:X35"/>
    <mergeCell ref="B36:E36"/>
    <mergeCell ref="F36:K36"/>
    <mergeCell ref="L36:N36"/>
    <mergeCell ref="O36:R36"/>
    <mergeCell ref="S36:T36"/>
    <mergeCell ref="U36:X36"/>
    <mergeCell ref="B22:F22"/>
    <mergeCell ref="G22:I22"/>
    <mergeCell ref="N22:Q22"/>
    <mergeCell ref="R22:T22"/>
    <mergeCell ref="U22:X22"/>
    <mergeCell ref="J22:M22"/>
    <mergeCell ref="B16:X16"/>
    <mergeCell ref="N19:Q19"/>
    <mergeCell ref="B17:X17"/>
    <mergeCell ref="B14:X14"/>
    <mergeCell ref="N18:Q18"/>
    <mergeCell ref="R18:X18"/>
    <mergeCell ref="G20:M20"/>
    <mergeCell ref="J19:M19"/>
    <mergeCell ref="N20:Q20"/>
    <mergeCell ref="R20:X20"/>
    <mergeCell ref="R19:T19"/>
    <mergeCell ref="U19:X19"/>
    <mergeCell ref="G19:I19"/>
    <mergeCell ref="B1:X1"/>
    <mergeCell ref="B2:X2"/>
    <mergeCell ref="W8:X8"/>
    <mergeCell ref="B11:X11"/>
    <mergeCell ref="B12:F12"/>
    <mergeCell ref="S12:X12"/>
    <mergeCell ref="B10:D10"/>
    <mergeCell ref="E6:J6"/>
    <mergeCell ref="E7:J7"/>
    <mergeCell ref="E8:J8"/>
    <mergeCell ref="E9:J9"/>
    <mergeCell ref="K8:M8"/>
    <mergeCell ref="R6:S6"/>
    <mergeCell ref="U7:V7"/>
    <mergeCell ref="N6:Q6"/>
    <mergeCell ref="N7:Q7"/>
    <mergeCell ref="B5:X5"/>
    <mergeCell ref="R7:S7"/>
    <mergeCell ref="B9:D9"/>
    <mergeCell ref="R10:X10"/>
    <mergeCell ref="K10:Q10"/>
    <mergeCell ref="B3:X3"/>
    <mergeCell ref="B4:R4"/>
    <mergeCell ref="S4:X4"/>
    <mergeCell ref="B6:D6"/>
    <mergeCell ref="W7:X7"/>
    <mergeCell ref="S13:X13"/>
    <mergeCell ref="T6:X6"/>
    <mergeCell ref="B8:D8"/>
    <mergeCell ref="N8:Q8"/>
    <mergeCell ref="U8:V8"/>
    <mergeCell ref="R8:S8"/>
    <mergeCell ref="K7:M7"/>
    <mergeCell ref="K6:M6"/>
    <mergeCell ref="U9:W9"/>
    <mergeCell ref="R9:S9"/>
    <mergeCell ref="K9:O9"/>
    <mergeCell ref="P9:Q9"/>
    <mergeCell ref="M12:R12"/>
    <mergeCell ref="G12:L12"/>
    <mergeCell ref="B7:D7"/>
    <mergeCell ref="I10:J10"/>
    <mergeCell ref="F10:G10"/>
    <mergeCell ref="B13:F13"/>
    <mergeCell ref="M13:R13"/>
    <mergeCell ref="G13:L13"/>
    <mergeCell ref="B15:I15"/>
    <mergeCell ref="J15:X15"/>
    <mergeCell ref="F27:H27"/>
    <mergeCell ref="L26:N26"/>
    <mergeCell ref="I27:J27"/>
    <mergeCell ref="S27:T27"/>
    <mergeCell ref="U27:X27"/>
    <mergeCell ref="N27:O27"/>
    <mergeCell ref="P27:R27"/>
    <mergeCell ref="K27:M27"/>
    <mergeCell ref="B26:E26"/>
    <mergeCell ref="B27:E27"/>
    <mergeCell ref="N21:Q21"/>
    <mergeCell ref="R21:X21"/>
    <mergeCell ref="B21:F21"/>
    <mergeCell ref="G18:M18"/>
    <mergeCell ref="B23:F23"/>
    <mergeCell ref="G23:M23"/>
    <mergeCell ref="N23:Q23"/>
    <mergeCell ref="R23:X23"/>
    <mergeCell ref="B20:F20"/>
    <mergeCell ref="B18:F18"/>
    <mergeCell ref="B19:F19"/>
    <mergeCell ref="G21:M21"/>
    <mergeCell ref="U31:X31"/>
    <mergeCell ref="U34:X34"/>
    <mergeCell ref="S34:T34"/>
    <mergeCell ref="B34:E34"/>
    <mergeCell ref="F34:H34"/>
    <mergeCell ref="I34:J34"/>
    <mergeCell ref="K34:M34"/>
    <mergeCell ref="N34:O34"/>
    <mergeCell ref="P34:R34"/>
    <mergeCell ref="I33:M33"/>
    <mergeCell ref="N33:P33"/>
    <mergeCell ref="V33:X33"/>
    <mergeCell ref="B33:E33"/>
    <mergeCell ref="F33:H33"/>
    <mergeCell ref="Q33:U33"/>
    <mergeCell ref="S32:T32"/>
    <mergeCell ref="U32:X32"/>
    <mergeCell ref="L32:N32"/>
    <mergeCell ref="B48:X48"/>
    <mergeCell ref="S55:T55"/>
    <mergeCell ref="S53:T53"/>
    <mergeCell ref="F26:K26"/>
    <mergeCell ref="C25:P25"/>
    <mergeCell ref="B32:E32"/>
    <mergeCell ref="F32:K32"/>
    <mergeCell ref="O32:R32"/>
    <mergeCell ref="U39:X39"/>
    <mergeCell ref="B40:E40"/>
    <mergeCell ref="F40:K40"/>
    <mergeCell ref="L40:N40"/>
    <mergeCell ref="O40:R40"/>
    <mergeCell ref="S40:T40"/>
    <mergeCell ref="Q25:T25"/>
    <mergeCell ref="Q31:T31"/>
    <mergeCell ref="Q39:T39"/>
    <mergeCell ref="U55:X55"/>
    <mergeCell ref="U53:X53"/>
    <mergeCell ref="C31:P31"/>
    <mergeCell ref="C39:P39"/>
    <mergeCell ref="C41:P41"/>
    <mergeCell ref="C49:X49"/>
    <mergeCell ref="C50:X50"/>
    <mergeCell ref="U40:X40"/>
    <mergeCell ref="U41:X41"/>
    <mergeCell ref="B42:E42"/>
    <mergeCell ref="F42:K42"/>
    <mergeCell ref="L42:N42"/>
    <mergeCell ref="O42:R42"/>
    <mergeCell ref="B55:F55"/>
    <mergeCell ref="G55:R55"/>
    <mergeCell ref="U45:X45"/>
    <mergeCell ref="U47:X47"/>
    <mergeCell ref="U46:X46"/>
    <mergeCell ref="G53:R53"/>
    <mergeCell ref="B53:F53"/>
    <mergeCell ref="B44:N47"/>
    <mergeCell ref="B43:X43"/>
    <mergeCell ref="B51:X51"/>
    <mergeCell ref="O45:S45"/>
    <mergeCell ref="S42:T42"/>
    <mergeCell ref="U42:X42"/>
    <mergeCell ref="U44:X44"/>
    <mergeCell ref="O46:S46"/>
    <mergeCell ref="O47:S47"/>
    <mergeCell ref="O44:S44"/>
    <mergeCell ref="Q41:T41"/>
    <mergeCell ref="B24:P24"/>
    <mergeCell ref="Q24:X24"/>
    <mergeCell ref="B30:E30"/>
    <mergeCell ref="F30:K30"/>
    <mergeCell ref="L30:N30"/>
    <mergeCell ref="O30:R30"/>
    <mergeCell ref="S30:T30"/>
    <mergeCell ref="U30:X30"/>
    <mergeCell ref="B29:E29"/>
    <mergeCell ref="F29:K29"/>
    <mergeCell ref="L29:N29"/>
    <mergeCell ref="O29:R29"/>
    <mergeCell ref="U25:X25"/>
    <mergeCell ref="S26:T26"/>
    <mergeCell ref="U26:X26"/>
    <mergeCell ref="O26:R26"/>
    <mergeCell ref="C28:P28"/>
    <mergeCell ref="Q28:T28"/>
    <mergeCell ref="U28:X28"/>
    <mergeCell ref="S29:T29"/>
    <mergeCell ref="U29:X29"/>
  </mergeCells>
  <conditionalFormatting sqref="K27 F34 F38">
    <cfRule type="cellIs" dxfId="14" priority="8" operator="between">
      <formula>0.1</formula>
      <formula>15.9</formula>
    </cfRule>
  </conditionalFormatting>
  <conditionalFormatting sqref="P27:R27">
    <cfRule type="cellIs" dxfId="13" priority="7" operator="between">
      <formula>0.1</formula>
      <formula>12.4</formula>
    </cfRule>
  </conditionalFormatting>
  <conditionalFormatting sqref="P34:R34 P38:R38">
    <cfRule type="cellIs" dxfId="12" priority="6" operator="between">
      <formula>0.1</formula>
      <formula>8.9</formula>
    </cfRule>
  </conditionalFormatting>
  <conditionalFormatting sqref="T6:X6 N6:Q8 W7:X8 E6:J9 P9:Q9 T8:T9 X9 E10 H10 R10:X10 G12:L13 S12:X13 B25 F26:K26 O26:R26 P27:R27 K27:M27 F27:H27 B31 U25:X27 O32:R32 F32:K32 N33:P33 V33:X33 P34:R34 K34:M34 F33:H34 B39 F40:K40 O40:R40 F42:K42 O42:R42 U46:X46 B49:B50 G53:R53 U53:X53 G55:R55 U55:X55 B41 B28 U29:X32 O30:R30 F30:K30 B35 O36:R36 F36:K36 N37:P37 V37:X37 P38:R38 K38:M38 F37:H38 U38:X42 U34:X36">
    <cfRule type="containsBlanks" dxfId="11" priority="1">
      <formula>LEN(TRIM(B6))=0</formula>
    </cfRule>
  </conditionalFormatting>
  <conditionalFormatting sqref="U28:X28">
    <cfRule type="containsBlanks" dxfId="10" priority="3">
      <formula>LEN(TRIM(U28))=0</formula>
    </cfRule>
  </conditionalFormatting>
  <conditionalFormatting sqref="F29:K29 O29:R29">
    <cfRule type="containsBlanks" dxfId="9" priority="2">
      <formula>LEN(TRIM(F29))=0</formula>
    </cfRule>
  </conditionalFormatting>
  <conditionalFormatting sqref="O30:R30">
    <cfRule type="cellIs" dxfId="8" priority="5" operator="lessThan">
      <formula>95</formula>
    </cfRule>
  </conditionalFormatting>
  <dataValidations count="1">
    <dataValidation type="list" allowBlank="1" showInputMessage="1" showErrorMessage="1" sqref="X9 T9 H10 E10 B25 B31 B39 B41 B49:B50 B28 B35" xr:uid="{D4B04862-7820-41E4-AD1B-6DEB38BC69A4}">
      <formula1>"X"</formula1>
    </dataValidation>
  </dataValidations>
  <hyperlinks>
    <hyperlink ref="S4:X4" r:id="rId1" display=" ResidentialEEApplications@Ameren.com" xr:uid="{17327952-3984-4F9A-98CF-9ADCA13215EA}"/>
    <hyperlink ref="Q24:X24" r:id="rId2" display="AmerenIllinoisSavings.com/Incentives" xr:uid="{C11C6A32-F82C-4693-B64D-29D1742390F4}"/>
  </hyperlinks>
  <pageMargins left="0.7" right="0.7" top="0.75" bottom="0.75" header="0.3" footer="0.3"/>
  <pageSetup scale="8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58"/>
  <sheetViews>
    <sheetView showGridLines="0" topLeftCell="A11" workbookViewId="0">
      <selection activeCell="I28" sqref="I28"/>
    </sheetView>
  </sheetViews>
  <sheetFormatPr defaultColWidth="9.140625" defaultRowHeight="12.75" x14ac:dyDescent="0.2"/>
  <cols>
    <col min="1" max="1" width="4.7109375" style="14" customWidth="1"/>
    <col min="2" max="2" width="42.42578125" style="14" customWidth="1"/>
    <col min="3" max="3" width="11.5703125" style="14" customWidth="1"/>
    <col min="4" max="6" width="15" style="14" customWidth="1"/>
    <col min="7" max="7" width="10.42578125" style="14" customWidth="1"/>
    <col min="8" max="8" width="11.42578125" style="14" customWidth="1"/>
    <col min="9" max="9" width="11.85546875" style="14" customWidth="1"/>
    <col min="10" max="10" width="6.28515625" style="14" customWidth="1"/>
    <col min="11" max="11" width="9.85546875" style="14" customWidth="1"/>
    <col min="12" max="12" width="8.42578125" style="14" customWidth="1"/>
    <col min="13" max="13" width="8.7109375" style="14" customWidth="1"/>
    <col min="14" max="14" width="9.7109375" style="14" customWidth="1"/>
    <col min="15" max="15" width="22.42578125" style="14" customWidth="1"/>
    <col min="16" max="16384" width="9.140625" style="14"/>
  </cols>
  <sheetData>
    <row r="1" spans="2:12" ht="23.25" customHeight="1" x14ac:dyDescent="0.2"/>
    <row r="2" spans="2:12" ht="20.25" customHeight="1" x14ac:dyDescent="0.3">
      <c r="B2" s="15" t="s">
        <v>64</v>
      </c>
      <c r="D2" s="16"/>
      <c r="E2" s="16"/>
      <c r="F2" s="16"/>
    </row>
    <row r="3" spans="2:12" ht="40.5" customHeight="1" thickBot="1" x14ac:dyDescent="0.25">
      <c r="B3" s="17"/>
      <c r="C3" s="17"/>
      <c r="D3" s="17"/>
      <c r="E3" s="17"/>
      <c r="F3" s="17"/>
      <c r="G3" s="18"/>
      <c r="H3" s="18"/>
      <c r="I3" s="18"/>
      <c r="J3" s="18"/>
    </row>
    <row r="4" spans="2:12" ht="24" customHeight="1" x14ac:dyDescent="0.2">
      <c r="B4" s="19" t="s">
        <v>65</v>
      </c>
      <c r="C4" s="280" t="s">
        <v>66</v>
      </c>
      <c r="D4" s="280"/>
      <c r="E4" s="280"/>
      <c r="F4" s="280"/>
      <c r="G4" s="20"/>
      <c r="H4" s="20"/>
      <c r="I4" s="19"/>
    </row>
    <row r="5" spans="2:12" ht="24" customHeight="1" x14ac:dyDescent="0.2">
      <c r="B5" s="19" t="s">
        <v>67</v>
      </c>
      <c r="C5" s="281">
        <f>Application!G12</f>
        <v>0</v>
      </c>
      <c r="D5" s="281"/>
      <c r="E5" s="281"/>
      <c r="F5" s="281"/>
      <c r="G5" s="20"/>
      <c r="H5" s="21"/>
      <c r="I5" s="22"/>
    </row>
    <row r="6" spans="2:12" ht="18" customHeight="1" x14ac:dyDescent="0.2">
      <c r="B6" s="19" t="s">
        <v>68</v>
      </c>
      <c r="C6" s="74"/>
      <c r="D6" s="23"/>
      <c r="E6" s="23"/>
      <c r="F6" s="23"/>
      <c r="I6" s="22"/>
    </row>
    <row r="7" spans="2:12" ht="18" customHeight="1" x14ac:dyDescent="0.2">
      <c r="B7" s="19" t="s">
        <v>63</v>
      </c>
      <c r="C7" s="75"/>
      <c r="D7" s="23"/>
      <c r="E7" s="23"/>
      <c r="F7" s="23"/>
      <c r="I7" s="22"/>
    </row>
    <row r="8" spans="2:12" ht="18" customHeight="1" x14ac:dyDescent="0.2">
      <c r="B8" s="19" t="s">
        <v>69</v>
      </c>
      <c r="C8" s="23" t="s">
        <v>70</v>
      </c>
      <c r="D8" s="23"/>
      <c r="E8" s="23"/>
      <c r="F8" s="23"/>
      <c r="I8" s="22"/>
    </row>
    <row r="9" spans="2:12" ht="18" customHeight="1" x14ac:dyDescent="0.2">
      <c r="B9" s="24" t="s">
        <v>71</v>
      </c>
      <c r="C9" s="76" t="s">
        <v>72</v>
      </c>
      <c r="I9" s="22"/>
    </row>
    <row r="10" spans="2:12" ht="17.25" hidden="1" customHeight="1" x14ac:dyDescent="0.2">
      <c r="B10" s="25"/>
      <c r="C10" s="17"/>
      <c r="D10" s="17"/>
      <c r="E10" s="17"/>
      <c r="F10" s="17"/>
      <c r="G10" s="17"/>
      <c r="H10" s="17"/>
      <c r="I10" s="17"/>
      <c r="J10" s="26"/>
    </row>
    <row r="11" spans="2:12" ht="5.25" customHeight="1" x14ac:dyDescent="0.2"/>
    <row r="12" spans="2:12" ht="56.25" customHeight="1" x14ac:dyDescent="0.2">
      <c r="B12" s="282" t="s">
        <v>95</v>
      </c>
      <c r="C12" s="282"/>
      <c r="D12" s="282"/>
      <c r="E12" s="282"/>
      <c r="F12" s="282"/>
      <c r="G12" s="27"/>
      <c r="H12" s="27"/>
      <c r="I12" s="27"/>
      <c r="J12" s="27"/>
    </row>
    <row r="13" spans="2:12" ht="7.5" customHeight="1" x14ac:dyDescent="0.2">
      <c r="B13" s="283"/>
      <c r="C13" s="283"/>
      <c r="D13" s="283"/>
      <c r="E13" s="283"/>
      <c r="F13" s="283"/>
      <c r="G13" s="28"/>
      <c r="H13" s="28"/>
      <c r="I13" s="28"/>
      <c r="J13" s="28"/>
    </row>
    <row r="14" spans="2:12" ht="12.75" customHeight="1" x14ac:dyDescent="0.2">
      <c r="B14" s="29" t="s">
        <v>73</v>
      </c>
      <c r="C14" s="284">
        <f>C7+60</f>
        <v>60</v>
      </c>
      <c r="D14" s="279"/>
      <c r="E14" s="30"/>
      <c r="F14" s="30"/>
      <c r="K14" s="279"/>
      <c r="L14" s="279"/>
    </row>
    <row r="15" spans="2:12" ht="12.75" customHeight="1" x14ac:dyDescent="0.2">
      <c r="B15" s="28"/>
      <c r="C15" s="28"/>
      <c r="D15" s="28"/>
      <c r="E15" s="28"/>
      <c r="F15" s="28"/>
      <c r="G15" s="28"/>
      <c r="H15" s="28"/>
      <c r="I15" s="28"/>
      <c r="J15" s="28"/>
    </row>
    <row r="16" spans="2:12" x14ac:dyDescent="0.2">
      <c r="B16" s="31" t="s">
        <v>74</v>
      </c>
      <c r="C16" s="32">
        <f>C5</f>
        <v>0</v>
      </c>
      <c r="D16" s="32"/>
      <c r="E16" s="32"/>
      <c r="F16" s="32"/>
      <c r="G16" s="32"/>
      <c r="H16" s="32"/>
    </row>
    <row r="17" spans="2:10" x14ac:dyDescent="0.2">
      <c r="B17" s="31"/>
      <c r="C17" s="31"/>
      <c r="D17" s="32"/>
      <c r="E17" s="32"/>
      <c r="F17" s="32"/>
      <c r="G17" s="32"/>
      <c r="H17" s="32"/>
      <c r="I17" s="32"/>
    </row>
    <row r="18" spans="2:10" x14ac:dyDescent="0.2">
      <c r="B18" s="31" t="s">
        <v>75</v>
      </c>
      <c r="C18" s="32">
        <f>Application!E6</f>
        <v>0</v>
      </c>
      <c r="G18" s="32"/>
      <c r="H18" s="32"/>
      <c r="I18" s="32"/>
    </row>
    <row r="19" spans="2:10" x14ac:dyDescent="0.2">
      <c r="B19" s="31"/>
      <c r="C19" s="32"/>
      <c r="G19" s="32"/>
      <c r="H19" s="32"/>
      <c r="I19" s="32"/>
    </row>
    <row r="20" spans="2:10" x14ac:dyDescent="0.2">
      <c r="B20" s="31" t="s">
        <v>96</v>
      </c>
      <c r="C20" s="32">
        <f>IF(Application!E8="",Application!E7,Application!E8)</f>
        <v>0</v>
      </c>
      <c r="G20" s="28"/>
      <c r="H20" s="28"/>
      <c r="I20" s="28"/>
      <c r="J20" s="28"/>
    </row>
    <row r="21" spans="2:10" x14ac:dyDescent="0.2">
      <c r="B21" s="28"/>
      <c r="C21" s="32" t="str">
        <f>IF(Application!E8="",Application!N7&amp;", IL "&amp;Application!W7,Application!N8&amp;", IL "&amp;Application!W8)</f>
        <v xml:space="preserve">, IL </v>
      </c>
      <c r="G21" s="32"/>
      <c r="H21" s="32"/>
      <c r="J21" s="32"/>
    </row>
    <row r="22" spans="2:10" ht="8.25" customHeight="1" x14ac:dyDescent="0.2">
      <c r="B22" s="268"/>
      <c r="C22" s="268"/>
      <c r="D22" s="269"/>
      <c r="E22" s="32"/>
      <c r="F22" s="32"/>
      <c r="G22" s="32"/>
      <c r="H22" s="32"/>
      <c r="I22" s="32"/>
      <c r="J22" s="32"/>
    </row>
    <row r="23" spans="2:10" ht="16.5" hidden="1" customHeight="1" x14ac:dyDescent="0.2">
      <c r="B23" s="270"/>
      <c r="C23" s="271"/>
      <c r="D23" s="272"/>
      <c r="E23" s="33"/>
      <c r="F23" s="33"/>
      <c r="G23" s="32"/>
      <c r="H23" s="32"/>
      <c r="I23" s="32"/>
      <c r="J23" s="32"/>
    </row>
    <row r="24" spans="2:10" ht="15" hidden="1" customHeight="1" x14ac:dyDescent="0.2">
      <c r="B24" s="270"/>
      <c r="C24" s="271"/>
      <c r="D24" s="272"/>
      <c r="E24" s="33"/>
      <c r="F24" s="33"/>
      <c r="G24" s="28"/>
      <c r="H24" s="28"/>
      <c r="I24" s="28"/>
      <c r="J24" s="28"/>
    </row>
    <row r="25" spans="2:10" ht="54.75" hidden="1" customHeight="1" x14ac:dyDescent="0.2">
      <c r="B25" s="273"/>
      <c r="C25" s="274"/>
      <c r="D25" s="272"/>
      <c r="E25" s="33"/>
      <c r="F25" s="33"/>
      <c r="G25" s="32"/>
      <c r="H25" s="32"/>
      <c r="J25" s="32"/>
    </row>
    <row r="26" spans="2:10" ht="12.75" customHeight="1" x14ac:dyDescent="0.25">
      <c r="B26" s="34" t="s">
        <v>76</v>
      </c>
      <c r="C26" s="35" t="s">
        <v>2</v>
      </c>
      <c r="D26" s="36" t="s">
        <v>101</v>
      </c>
      <c r="E26" s="36" t="s">
        <v>77</v>
      </c>
      <c r="F26" s="36" t="s">
        <v>78</v>
      </c>
      <c r="G26" s="32"/>
      <c r="H26" s="63" t="s">
        <v>79</v>
      </c>
      <c r="I26" s="63" t="s">
        <v>80</v>
      </c>
      <c r="J26" s="32"/>
    </row>
    <row r="27" spans="2:10" ht="16.5" customHeight="1" x14ac:dyDescent="0.25">
      <c r="B27" s="37" t="str">
        <f>LEFT(Application!C25,23)</f>
        <v>Central Air Conditioner</v>
      </c>
      <c r="C27" s="38">
        <f>IF(Application!B25="X",1,0)</f>
        <v>0</v>
      </c>
      <c r="D27" s="39">
        <f>Application!U27</f>
        <v>0</v>
      </c>
      <c r="E27" s="39">
        <f>Application!U25</f>
        <v>0</v>
      </c>
      <c r="F27" s="40">
        <f>IF(C27&gt;0,D27-E27,0)</f>
        <v>0</v>
      </c>
      <c r="G27" s="32"/>
      <c r="H27" s="41">
        <f>F27</f>
        <v>0</v>
      </c>
      <c r="I27" s="41">
        <v>0</v>
      </c>
      <c r="J27" s="32"/>
    </row>
    <row r="28" spans="2:10" ht="16.5" customHeight="1" x14ac:dyDescent="0.25">
      <c r="B28" s="37" t="str">
        <f>LEFT(Application!C28,11)</f>
        <v>Gas Furnace</v>
      </c>
      <c r="C28" s="38">
        <f>IF(Application!B28="X",1,0)</f>
        <v>0</v>
      </c>
      <c r="D28" s="39">
        <f>Application!U30</f>
        <v>0</v>
      </c>
      <c r="E28" s="39">
        <f>Application!U28</f>
        <v>0</v>
      </c>
      <c r="F28" s="40">
        <f>IF(C28&gt;0,D28-E28,0)</f>
        <v>0</v>
      </c>
      <c r="G28" s="97"/>
      <c r="H28" s="41">
        <v>0</v>
      </c>
      <c r="I28" s="41">
        <f>F28</f>
        <v>0</v>
      </c>
      <c r="J28" s="97"/>
    </row>
    <row r="29" spans="2:10" ht="16.5" customHeight="1" x14ac:dyDescent="0.25">
      <c r="B29" s="37" t="str">
        <f>LEFT(Application!C31,20)</f>
        <v>Air Source Heat Pump</v>
      </c>
      <c r="C29" s="38">
        <f>IF(Application!B31="X",1,0)</f>
        <v>0</v>
      </c>
      <c r="D29" s="39">
        <f>Application!U34</f>
        <v>0</v>
      </c>
      <c r="E29" s="39">
        <f>Application!U31</f>
        <v>0</v>
      </c>
      <c r="F29" s="40">
        <f>IF(C29&gt;0,D29-E29,0)</f>
        <v>0</v>
      </c>
      <c r="G29" s="32"/>
      <c r="H29" s="41">
        <f t="shared" ref="H29" si="0">F29</f>
        <v>0</v>
      </c>
      <c r="I29" s="41">
        <v>0</v>
      </c>
      <c r="J29" s="32"/>
    </row>
    <row r="30" spans="2:10" ht="16.5" customHeight="1" x14ac:dyDescent="0.25">
      <c r="B30" s="37" t="str">
        <f>LEFT(Application!C35,30)</f>
        <v xml:space="preserve">Ductless Mini-Split Heat Pump </v>
      </c>
      <c r="C30" s="38">
        <f>IF(Application!B35="X",1,0)</f>
        <v>0</v>
      </c>
      <c r="D30" s="39">
        <f>Application!U38</f>
        <v>0</v>
      </c>
      <c r="E30" s="39">
        <f>Application!U35</f>
        <v>0</v>
      </c>
      <c r="F30" s="40">
        <f>IF(C30&gt;0,D30-E30,0)</f>
        <v>0</v>
      </c>
      <c r="G30" s="99"/>
      <c r="H30" s="41">
        <f>F30</f>
        <v>0</v>
      </c>
      <c r="I30" s="41">
        <v>0</v>
      </c>
      <c r="J30" s="99"/>
    </row>
    <row r="31" spans="2:10" ht="16.5" customHeight="1" x14ac:dyDescent="0.25">
      <c r="B31" s="37" t="str">
        <f>LEFT(Application!C39,16)</f>
        <v>Smart Thermostat</v>
      </c>
      <c r="C31" s="38">
        <f>IF(Application!B39="X",1,0)</f>
        <v>0</v>
      </c>
      <c r="D31" s="39">
        <f>Application!U40</f>
        <v>0</v>
      </c>
      <c r="E31" s="39">
        <f>Application!U39</f>
        <v>0</v>
      </c>
      <c r="F31" s="40">
        <f t="shared" ref="F29:F32" si="1">IF(C31&gt;0,D31-E31,0)</f>
        <v>0</v>
      </c>
      <c r="G31" s="28"/>
      <c r="H31" s="41">
        <f>F31-I31</f>
        <v>0</v>
      </c>
      <c r="I31" s="42">
        <f>IF(Lists!B19=TRUE,IF(Lists!B20=TRUE,'Transmittal Res'!F31*0.51,'Transmittal Res'!F31),0)</f>
        <v>0</v>
      </c>
      <c r="J31" s="28"/>
    </row>
    <row r="32" spans="2:10" ht="16.5" customHeight="1" x14ac:dyDescent="0.25">
      <c r="B32" s="37" t="str">
        <f>LEFT(Application!C41,33)</f>
        <v>Air Source Heat Pump Water Heater</v>
      </c>
      <c r="C32" s="38">
        <f>IF(Application!B41="X",1,0)</f>
        <v>0</v>
      </c>
      <c r="D32" s="39">
        <f>Application!U42</f>
        <v>0</v>
      </c>
      <c r="E32" s="39">
        <f>Application!U41</f>
        <v>0</v>
      </c>
      <c r="F32" s="40">
        <f t="shared" si="1"/>
        <v>0</v>
      </c>
      <c r="G32" s="32"/>
      <c r="H32" s="41">
        <f>F32</f>
        <v>0</v>
      </c>
      <c r="I32" s="43">
        <v>0</v>
      </c>
      <c r="J32" s="32"/>
    </row>
    <row r="33" spans="2:15" ht="8.25" customHeight="1" x14ac:dyDescent="0.25">
      <c r="B33" s="48"/>
      <c r="C33" s="49"/>
      <c r="D33" s="50"/>
      <c r="E33" s="51"/>
      <c r="F33" s="51"/>
      <c r="G33" s="46"/>
      <c r="H33" s="44"/>
      <c r="I33" s="44"/>
      <c r="J33" s="47"/>
      <c r="O33" s="45"/>
    </row>
    <row r="34" spans="2:15" ht="16.5" customHeight="1" x14ac:dyDescent="0.25">
      <c r="B34" s="52" t="s">
        <v>81</v>
      </c>
      <c r="C34" s="52"/>
      <c r="D34" s="69">
        <f>SUM(D27:D32)</f>
        <v>0</v>
      </c>
      <c r="E34" s="69">
        <f>SUM(E27:E32)</f>
        <v>0</v>
      </c>
      <c r="F34" s="69">
        <f>SUM(F27:F32)</f>
        <v>0</v>
      </c>
      <c r="G34" s="40"/>
      <c r="H34" s="53">
        <f>SUM(H27:H32)</f>
        <v>0</v>
      </c>
      <c r="I34" s="53">
        <f>SUM(I27:I32)</f>
        <v>0</v>
      </c>
      <c r="J34" s="47"/>
      <c r="K34" s="47"/>
    </row>
    <row r="35" spans="2:15" ht="12" customHeight="1" x14ac:dyDescent="0.2">
      <c r="B35" s="54"/>
      <c r="C35" s="54"/>
      <c r="D35" s="55"/>
      <c r="E35" s="55"/>
      <c r="F35" s="55"/>
      <c r="G35" s="55"/>
      <c r="H35" s="47"/>
      <c r="I35" s="47"/>
      <c r="K35" s="47"/>
    </row>
    <row r="36" spans="2:15" ht="16.5" customHeight="1" thickBot="1" x14ac:dyDescent="0.25">
      <c r="B36" s="275" t="s">
        <v>100</v>
      </c>
      <c r="C36" s="56"/>
      <c r="D36" s="56" t="s">
        <v>82</v>
      </c>
      <c r="E36" s="56" t="s">
        <v>83</v>
      </c>
      <c r="F36" s="56" t="s">
        <v>84</v>
      </c>
      <c r="G36" s="47"/>
      <c r="H36" s="47"/>
      <c r="I36" s="47"/>
      <c r="J36" s="47"/>
    </row>
    <row r="37" spans="2:15" ht="28.5" customHeight="1" thickBot="1" x14ac:dyDescent="0.25">
      <c r="B37" s="275"/>
      <c r="D37" s="57" t="e">
        <f>F37*(H34/(H34+I34))</f>
        <v>#DIV/0!</v>
      </c>
      <c r="E37" s="57" t="e">
        <f>F37*(I34/(H34+I34))</f>
        <v>#DIV/0!</v>
      </c>
      <c r="F37" s="58">
        <f>Application!U46</f>
        <v>0</v>
      </c>
      <c r="G37" s="47"/>
      <c r="H37" s="47"/>
      <c r="I37" s="47"/>
      <c r="J37" s="47"/>
    </row>
    <row r="38" spans="2:15" ht="12" customHeight="1" x14ac:dyDescent="0.2">
      <c r="B38" s="33"/>
      <c r="C38" s="57"/>
      <c r="D38" s="59"/>
      <c r="E38" s="59"/>
      <c r="F38" s="59"/>
      <c r="G38" s="47"/>
      <c r="H38" s="47"/>
      <c r="I38" s="47"/>
      <c r="J38" s="47"/>
    </row>
    <row r="39" spans="2:15" ht="15" customHeight="1" x14ac:dyDescent="0.2">
      <c r="B39" s="276" t="s">
        <v>85</v>
      </c>
      <c r="C39" s="276"/>
      <c r="D39" s="276"/>
      <c r="E39" s="276"/>
      <c r="F39" s="276"/>
      <c r="G39" s="60"/>
      <c r="H39" s="60"/>
      <c r="I39" s="60"/>
      <c r="J39" s="60"/>
    </row>
    <row r="40" spans="2:15" ht="27.75" customHeight="1" x14ac:dyDescent="0.2">
      <c r="B40" s="277"/>
      <c r="C40" s="277"/>
      <c r="D40" s="277"/>
      <c r="E40" s="277"/>
      <c r="F40" s="277"/>
      <c r="G40" s="47"/>
      <c r="H40" s="47"/>
      <c r="I40" s="47"/>
      <c r="J40" s="47"/>
    </row>
    <row r="41" spans="2:15" ht="24" customHeight="1" x14ac:dyDescent="0.2">
      <c r="B41" s="277"/>
      <c r="C41" s="277"/>
      <c r="D41" s="277"/>
      <c r="E41" s="277"/>
      <c r="F41" s="277"/>
      <c r="G41" s="47"/>
      <c r="H41" s="47"/>
      <c r="I41" s="47"/>
      <c r="J41" s="47"/>
    </row>
    <row r="42" spans="2:15" ht="15" hidden="1" customHeight="1" x14ac:dyDescent="0.2">
      <c r="B42" s="61"/>
      <c r="C42" s="61"/>
      <c r="D42" s="61"/>
      <c r="E42" s="61"/>
      <c r="F42" s="61"/>
      <c r="G42" s="47"/>
      <c r="H42" s="47"/>
      <c r="I42" s="47"/>
      <c r="J42" s="47"/>
    </row>
    <row r="43" spans="2:15" ht="15" hidden="1" customHeight="1" x14ac:dyDescent="0.2">
      <c r="B43" s="61"/>
      <c r="C43" s="61"/>
      <c r="D43" s="61"/>
      <c r="E43" s="61"/>
      <c r="F43" s="61"/>
      <c r="G43" s="47"/>
      <c r="H43" s="47"/>
      <c r="I43" s="47"/>
      <c r="J43" s="47"/>
    </row>
    <row r="44" spans="2:15" x14ac:dyDescent="0.2">
      <c r="B44" s="62"/>
      <c r="C44" s="18"/>
      <c r="D44" s="18"/>
      <c r="E44" s="18"/>
      <c r="F44" s="18"/>
      <c r="G44" s="18"/>
      <c r="H44" s="18"/>
      <c r="I44" s="18"/>
      <c r="J44" s="18"/>
    </row>
    <row r="47" spans="2:15" hidden="1" x14ac:dyDescent="0.2">
      <c r="B47" s="278" t="s">
        <v>86</v>
      </c>
      <c r="C47" s="278"/>
      <c r="D47" s="278"/>
      <c r="E47" s="64"/>
      <c r="F47" s="64"/>
    </row>
    <row r="48" spans="2:15" hidden="1" x14ac:dyDescent="0.2">
      <c r="B48" s="65"/>
      <c r="C48" s="64"/>
      <c r="D48" s="64"/>
      <c r="E48" s="64"/>
      <c r="F48" s="64"/>
      <c r="G48" s="43"/>
    </row>
    <row r="49" spans="2:7" hidden="1" x14ac:dyDescent="0.2">
      <c r="B49" s="267" t="s">
        <v>87</v>
      </c>
      <c r="C49" s="70"/>
      <c r="D49" s="64" t="s">
        <v>88</v>
      </c>
      <c r="E49" s="64"/>
      <c r="F49" s="64"/>
      <c r="G49" s="43"/>
    </row>
    <row r="50" spans="2:7" hidden="1" x14ac:dyDescent="0.2">
      <c r="B50" s="267"/>
      <c r="C50" s="70"/>
      <c r="D50" s="14" t="s">
        <v>89</v>
      </c>
    </row>
    <row r="51" spans="2:7" hidden="1" x14ac:dyDescent="0.2">
      <c r="G51" s="43"/>
    </row>
    <row r="52" spans="2:7" hidden="1" x14ac:dyDescent="0.2">
      <c r="B52" s="14" t="s">
        <v>90</v>
      </c>
      <c r="C52" s="66" t="e">
        <f>(#REF!+#REF!-(#REF!-#REF!-F37))/#REF!</f>
        <v>#REF!</v>
      </c>
    </row>
    <row r="53" spans="2:7" hidden="1" x14ac:dyDescent="0.2">
      <c r="B53" s="14" t="s">
        <v>91</v>
      </c>
      <c r="C53" s="67">
        <f>-PMT((0.0599/12),120,F37)*12</f>
        <v>0</v>
      </c>
    </row>
    <row r="54" spans="2:7" hidden="1" x14ac:dyDescent="0.2">
      <c r="B54" s="14" t="s">
        <v>92</v>
      </c>
      <c r="C54" s="67">
        <f>C53/12</f>
        <v>0</v>
      </c>
    </row>
    <row r="55" spans="2:7" ht="13.5" hidden="1" thickBot="1" x14ac:dyDescent="0.25">
      <c r="B55" s="14" t="s">
        <v>93</v>
      </c>
      <c r="C55" s="67">
        <v>0</v>
      </c>
    </row>
    <row r="56" spans="2:7" ht="13.5" hidden="1" thickBot="1" x14ac:dyDescent="0.25">
      <c r="B56" s="14" t="s">
        <v>94</v>
      </c>
      <c r="C56" s="68">
        <f>(C55-C53)/12</f>
        <v>0</v>
      </c>
    </row>
    <row r="57" spans="2:7" hidden="1" x14ac:dyDescent="0.2">
      <c r="C57" s="67"/>
    </row>
    <row r="58" spans="2:7" hidden="1" x14ac:dyDescent="0.2"/>
  </sheetData>
  <sheetProtection selectLockedCells="1"/>
  <mergeCells count="13">
    <mergeCell ref="K14:L14"/>
    <mergeCell ref="C4:F4"/>
    <mergeCell ref="C5:F5"/>
    <mergeCell ref="B12:F12"/>
    <mergeCell ref="B13:F13"/>
    <mergeCell ref="C14:D14"/>
    <mergeCell ref="B49:B50"/>
    <mergeCell ref="B22:D22"/>
    <mergeCell ref="B23:D25"/>
    <mergeCell ref="B36:B37"/>
    <mergeCell ref="B39:F39"/>
    <mergeCell ref="B40:F41"/>
    <mergeCell ref="B47:D47"/>
  </mergeCells>
  <conditionalFormatting sqref="C56">
    <cfRule type="cellIs" dxfId="7" priority="3" operator="lessThan">
      <formula>0</formula>
    </cfRule>
    <cfRule type="cellIs" dxfId="6" priority="4" operator="greaterThan">
      <formula>0</formula>
    </cfRule>
  </conditionalFormatting>
  <conditionalFormatting sqref="C52">
    <cfRule type="cellIs" dxfId="5" priority="1" operator="greaterThan">
      <formula>0.25</formula>
    </cfRule>
    <cfRule type="cellIs" dxfId="4" priority="2" operator="lessThanOrEqual">
      <formula>0.25</formula>
    </cfRule>
  </conditionalFormatting>
  <pageMargins left="0.7" right="0.7" top="0.75" bottom="0.75" header="0.3" footer="0.3"/>
  <pageSetup scale="9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58"/>
  <sheetViews>
    <sheetView showGridLines="0" topLeftCell="A7" workbookViewId="0">
      <selection activeCell="D32" sqref="D32"/>
    </sheetView>
  </sheetViews>
  <sheetFormatPr defaultColWidth="9.140625" defaultRowHeight="12.75" x14ac:dyDescent="0.2"/>
  <cols>
    <col min="1" max="1" width="4.7109375" style="14" customWidth="1"/>
    <col min="2" max="2" width="42.42578125" style="14" customWidth="1"/>
    <col min="3" max="3" width="11.5703125" style="14" customWidth="1"/>
    <col min="4" max="6" width="15" style="14" customWidth="1"/>
    <col min="7" max="7" width="10.42578125" style="14" customWidth="1"/>
    <col min="8" max="8" width="11.42578125" style="14" customWidth="1"/>
    <col min="9" max="9" width="11.85546875" style="14" customWidth="1"/>
    <col min="10" max="10" width="6.28515625" style="14" customWidth="1"/>
    <col min="11" max="11" width="9.85546875" style="14" customWidth="1"/>
    <col min="12" max="12" width="8.42578125" style="14" customWidth="1"/>
    <col min="13" max="13" width="8.7109375" style="14" customWidth="1"/>
    <col min="14" max="14" width="9.7109375" style="14" customWidth="1"/>
    <col min="15" max="15" width="22.42578125" style="14" customWidth="1"/>
    <col min="16" max="16384" width="9.140625" style="14"/>
  </cols>
  <sheetData>
    <row r="1" spans="2:12" ht="23.25" customHeight="1" x14ac:dyDescent="0.2"/>
    <row r="2" spans="2:12" ht="20.25" customHeight="1" x14ac:dyDescent="0.3">
      <c r="B2" s="15" t="s">
        <v>103</v>
      </c>
      <c r="D2" s="16"/>
      <c r="E2" s="16"/>
      <c r="F2" s="16"/>
    </row>
    <row r="3" spans="2:12" ht="40.5" customHeight="1" thickBot="1" x14ac:dyDescent="0.25">
      <c r="B3" s="17"/>
      <c r="C3" s="17"/>
      <c r="D3" s="17"/>
      <c r="E3" s="17"/>
      <c r="F3" s="17"/>
      <c r="G3" s="18"/>
      <c r="H3" s="18"/>
      <c r="I3" s="18"/>
      <c r="J3" s="18"/>
    </row>
    <row r="4" spans="2:12" ht="24" customHeight="1" x14ac:dyDescent="0.2">
      <c r="B4" s="19" t="s">
        <v>65</v>
      </c>
      <c r="C4" s="280" t="s">
        <v>66</v>
      </c>
      <c r="D4" s="280"/>
      <c r="E4" s="280"/>
      <c r="F4" s="280"/>
      <c r="G4" s="20"/>
      <c r="H4" s="20"/>
      <c r="I4" s="19"/>
    </row>
    <row r="5" spans="2:12" ht="24" customHeight="1" x14ac:dyDescent="0.2">
      <c r="B5" s="19" t="s">
        <v>67</v>
      </c>
      <c r="C5" s="281">
        <f>Application!G12</f>
        <v>0</v>
      </c>
      <c r="D5" s="281"/>
      <c r="E5" s="281"/>
      <c r="F5" s="281"/>
      <c r="G5" s="20"/>
      <c r="H5" s="78"/>
      <c r="I5" s="22"/>
    </row>
    <row r="6" spans="2:12" ht="18" customHeight="1" x14ac:dyDescent="0.2">
      <c r="B6" s="19" t="s">
        <v>68</v>
      </c>
      <c r="C6" s="74"/>
      <c r="D6" s="23"/>
      <c r="E6" s="23"/>
      <c r="F6" s="23"/>
      <c r="I6" s="22"/>
    </row>
    <row r="7" spans="2:12" ht="18" customHeight="1" x14ac:dyDescent="0.2">
      <c r="B7" s="19" t="s">
        <v>63</v>
      </c>
      <c r="C7" s="75"/>
      <c r="D7" s="23"/>
      <c r="E7" s="23"/>
      <c r="F7" s="23"/>
      <c r="I7" s="22"/>
    </row>
    <row r="8" spans="2:12" ht="18" customHeight="1" x14ac:dyDescent="0.2">
      <c r="B8" s="19" t="s">
        <v>69</v>
      </c>
      <c r="C8" s="23" t="s">
        <v>70</v>
      </c>
      <c r="D8" s="23"/>
      <c r="E8" s="23"/>
      <c r="F8" s="23"/>
      <c r="I8" s="22"/>
    </row>
    <row r="9" spans="2:12" ht="18" customHeight="1" x14ac:dyDescent="0.2">
      <c r="B9" s="24" t="s">
        <v>71</v>
      </c>
      <c r="C9" s="76" t="s">
        <v>72</v>
      </c>
      <c r="I9" s="22"/>
    </row>
    <row r="10" spans="2:12" ht="17.25" hidden="1" customHeight="1" x14ac:dyDescent="0.2">
      <c r="B10" s="25"/>
      <c r="C10" s="17"/>
      <c r="D10" s="17"/>
      <c r="E10" s="17"/>
      <c r="F10" s="17"/>
      <c r="G10" s="17"/>
      <c r="H10" s="17"/>
      <c r="I10" s="17"/>
      <c r="J10" s="26"/>
    </row>
    <row r="11" spans="2:12" ht="5.25" customHeight="1" x14ac:dyDescent="0.2"/>
    <row r="12" spans="2:12" ht="56.25" customHeight="1" x14ac:dyDescent="0.2">
      <c r="B12" s="282" t="s">
        <v>102</v>
      </c>
      <c r="C12" s="282"/>
      <c r="D12" s="282"/>
      <c r="E12" s="282"/>
      <c r="F12" s="282"/>
      <c r="G12" s="27"/>
      <c r="H12" s="27"/>
      <c r="I12" s="27"/>
      <c r="J12" s="27"/>
    </row>
    <row r="13" spans="2:12" ht="7.5" customHeight="1" x14ac:dyDescent="0.2">
      <c r="B13" s="283"/>
      <c r="C13" s="283"/>
      <c r="D13" s="283"/>
      <c r="E13" s="283"/>
      <c r="F13" s="283"/>
      <c r="G13" s="28"/>
      <c r="H13" s="28"/>
      <c r="I13" s="28"/>
      <c r="J13" s="28"/>
    </row>
    <row r="14" spans="2:12" ht="7.5" customHeight="1" x14ac:dyDescent="0.2">
      <c r="B14" s="29"/>
      <c r="C14" s="284"/>
      <c r="D14" s="279"/>
      <c r="E14" s="77"/>
      <c r="F14" s="77"/>
      <c r="K14" s="279"/>
      <c r="L14" s="279"/>
    </row>
    <row r="15" spans="2:12" ht="7.5" customHeight="1" x14ac:dyDescent="0.2">
      <c r="B15" s="28"/>
      <c r="C15" s="28"/>
      <c r="D15" s="28"/>
      <c r="E15" s="28"/>
      <c r="F15" s="28"/>
      <c r="G15" s="28"/>
      <c r="H15" s="28"/>
      <c r="I15" s="28"/>
      <c r="J15" s="28"/>
    </row>
    <row r="16" spans="2:12" x14ac:dyDescent="0.2">
      <c r="B16" s="31" t="s">
        <v>74</v>
      </c>
      <c r="C16" s="79">
        <f>C5</f>
        <v>0</v>
      </c>
      <c r="D16" s="79"/>
      <c r="E16" s="79"/>
      <c r="F16" s="79"/>
      <c r="G16" s="79"/>
      <c r="H16" s="79"/>
    </row>
    <row r="17" spans="2:10" x14ac:dyDescent="0.2">
      <c r="B17" s="31"/>
      <c r="C17" s="31"/>
      <c r="D17" s="79"/>
      <c r="E17" s="79"/>
      <c r="F17" s="79"/>
      <c r="G17" s="79"/>
      <c r="H17" s="79"/>
      <c r="I17" s="79"/>
    </row>
    <row r="18" spans="2:10" x14ac:dyDescent="0.2">
      <c r="B18" s="31" t="s">
        <v>75</v>
      </c>
      <c r="C18" s="79">
        <f>Application!E6</f>
        <v>0</v>
      </c>
      <c r="G18" s="79"/>
      <c r="H18" s="79"/>
      <c r="I18" s="79"/>
    </row>
    <row r="19" spans="2:10" x14ac:dyDescent="0.2">
      <c r="B19" s="31"/>
      <c r="C19" s="79"/>
      <c r="G19" s="79"/>
      <c r="H19" s="79"/>
      <c r="I19" s="79"/>
    </row>
    <row r="20" spans="2:10" x14ac:dyDescent="0.2">
      <c r="B20" s="31" t="s">
        <v>96</v>
      </c>
      <c r="C20" s="79">
        <f>IF(Application!E8="",Application!E7,Application!E8)</f>
        <v>0</v>
      </c>
      <c r="G20" s="28"/>
      <c r="H20" s="28"/>
      <c r="I20" s="28"/>
      <c r="J20" s="28"/>
    </row>
    <row r="21" spans="2:10" x14ac:dyDescent="0.2">
      <c r="B21" s="28"/>
      <c r="C21" s="79" t="str">
        <f>IF(Application!E8="",Application!N7&amp;", IL "&amp;Application!W7,Application!N8&amp;", IL "&amp;Application!W8)</f>
        <v xml:space="preserve">, IL </v>
      </c>
      <c r="G21" s="79"/>
      <c r="H21" s="79"/>
      <c r="J21" s="79"/>
    </row>
    <row r="22" spans="2:10" ht="8.25" customHeight="1" x14ac:dyDescent="0.2">
      <c r="B22" s="268"/>
      <c r="C22" s="268"/>
      <c r="D22" s="269"/>
      <c r="E22" s="79"/>
      <c r="F22" s="79"/>
      <c r="G22" s="79"/>
      <c r="H22" s="79"/>
      <c r="I22" s="79"/>
      <c r="J22" s="79"/>
    </row>
    <row r="23" spans="2:10" ht="16.5" hidden="1" customHeight="1" x14ac:dyDescent="0.2">
      <c r="B23" s="270"/>
      <c r="C23" s="271"/>
      <c r="D23" s="272"/>
      <c r="E23" s="33"/>
      <c r="F23" s="33"/>
      <c r="G23" s="79"/>
      <c r="H23" s="79"/>
      <c r="I23" s="79"/>
      <c r="J23" s="79"/>
    </row>
    <row r="24" spans="2:10" ht="15" hidden="1" customHeight="1" x14ac:dyDescent="0.2">
      <c r="B24" s="270"/>
      <c r="C24" s="271"/>
      <c r="D24" s="272"/>
      <c r="E24" s="33"/>
      <c r="F24" s="33"/>
      <c r="G24" s="28"/>
      <c r="H24" s="28"/>
      <c r="I24" s="28"/>
      <c r="J24" s="28"/>
    </row>
    <row r="25" spans="2:10" ht="54.75" hidden="1" customHeight="1" x14ac:dyDescent="0.2">
      <c r="B25" s="273"/>
      <c r="C25" s="274"/>
      <c r="D25" s="272"/>
      <c r="E25" s="33"/>
      <c r="F25" s="33"/>
      <c r="G25" s="79"/>
      <c r="H25" s="79"/>
      <c r="J25" s="79"/>
    </row>
    <row r="26" spans="2:10" ht="12.75" customHeight="1" x14ac:dyDescent="0.25">
      <c r="B26" s="34" t="s">
        <v>76</v>
      </c>
      <c r="C26" s="35" t="s">
        <v>2</v>
      </c>
      <c r="D26" s="36" t="s">
        <v>101</v>
      </c>
      <c r="E26" s="36" t="s">
        <v>77</v>
      </c>
      <c r="F26" s="36" t="s">
        <v>78</v>
      </c>
      <c r="G26" s="79"/>
      <c r="H26" s="82"/>
      <c r="I26" s="82"/>
      <c r="J26" s="79"/>
    </row>
    <row r="27" spans="2:10" ht="16.5" customHeight="1" x14ac:dyDescent="0.25">
      <c r="B27" s="37" t="str">
        <f>LEFT(Application!C25,23)</f>
        <v>Central Air Conditioner</v>
      </c>
      <c r="C27" s="38">
        <f>'Transmittal Res'!C27</f>
        <v>0</v>
      </c>
      <c r="D27" s="39">
        <f>'Transmittal Res'!D27</f>
        <v>0</v>
      </c>
      <c r="E27" s="39">
        <f>'Transmittal Res'!E27</f>
        <v>0</v>
      </c>
      <c r="F27" s="40">
        <f>IF(C27&gt;0,D27-E27,0)</f>
        <v>0</v>
      </c>
      <c r="G27" s="79"/>
      <c r="H27" s="41"/>
      <c r="I27" s="41"/>
      <c r="J27" s="79"/>
    </row>
    <row r="28" spans="2:10" ht="16.5" customHeight="1" x14ac:dyDescent="0.25">
      <c r="B28" s="37" t="str">
        <f>LEFT(Application!C28,11)</f>
        <v>Gas Furnace</v>
      </c>
      <c r="C28" s="38">
        <f>'Transmittal Res'!C28</f>
        <v>0</v>
      </c>
      <c r="D28" s="39">
        <f>'Transmittal Res'!D28</f>
        <v>0</v>
      </c>
      <c r="E28" s="39">
        <f>'Transmittal Res'!E28</f>
        <v>0</v>
      </c>
      <c r="F28" s="40">
        <f>IF(C28&gt;0,D28-E28,0)</f>
        <v>0</v>
      </c>
      <c r="G28" s="97"/>
      <c r="H28" s="41"/>
      <c r="I28" s="41"/>
      <c r="J28" s="97"/>
    </row>
    <row r="29" spans="2:10" ht="16.5" customHeight="1" x14ac:dyDescent="0.25">
      <c r="B29" s="37" t="str">
        <f>LEFT(Application!C31,20)</f>
        <v>Air Source Heat Pump</v>
      </c>
      <c r="C29" s="38">
        <f>'Transmittal Res'!C29</f>
        <v>0</v>
      </c>
      <c r="D29" s="39">
        <f>'Transmittal Res'!D29</f>
        <v>0</v>
      </c>
      <c r="E29" s="39">
        <f>'Transmittal Res'!E29</f>
        <v>0</v>
      </c>
      <c r="F29" s="40">
        <f t="shared" ref="F29:F32" si="0">IF(C29&gt;0,D29-E29,0)</f>
        <v>0</v>
      </c>
      <c r="G29" s="79"/>
      <c r="H29" s="41"/>
      <c r="I29" s="41"/>
      <c r="J29" s="79"/>
    </row>
    <row r="30" spans="2:10" ht="16.5" customHeight="1" x14ac:dyDescent="0.25">
      <c r="B30" s="37" t="str">
        <f>LEFT(Application!C35,30)</f>
        <v xml:space="preserve">Ductless Mini-Split Heat Pump </v>
      </c>
      <c r="C30" s="38">
        <f>'Transmittal Res'!C30</f>
        <v>0</v>
      </c>
      <c r="D30" s="39">
        <f>'Transmittal Res'!D30</f>
        <v>0</v>
      </c>
      <c r="E30" s="39">
        <f>'Transmittal Res'!E30</f>
        <v>0</v>
      </c>
      <c r="F30" s="40">
        <f t="shared" ref="F30" si="1">IF(C30&gt;0,D30-E30,0)</f>
        <v>0</v>
      </c>
      <c r="G30" s="99"/>
      <c r="H30" s="41"/>
      <c r="I30" s="41"/>
      <c r="J30" s="99"/>
    </row>
    <row r="31" spans="2:10" ht="16.5" customHeight="1" x14ac:dyDescent="0.25">
      <c r="B31" s="37" t="str">
        <f>LEFT(Application!C39,16)</f>
        <v>Smart Thermostat</v>
      </c>
      <c r="C31" s="38">
        <f>'Transmittal Res'!C31</f>
        <v>0</v>
      </c>
      <c r="D31" s="39">
        <f>'Transmittal Res'!D31</f>
        <v>0</v>
      </c>
      <c r="E31" s="39">
        <f>'Transmittal Res'!E31</f>
        <v>0</v>
      </c>
      <c r="F31" s="40">
        <f t="shared" si="0"/>
        <v>0</v>
      </c>
      <c r="G31" s="28"/>
      <c r="H31" s="41"/>
      <c r="I31" s="42"/>
      <c r="J31" s="28"/>
    </row>
    <row r="32" spans="2:10" ht="16.5" customHeight="1" x14ac:dyDescent="0.25">
      <c r="B32" s="37" t="str">
        <f>LEFT(Application!C41,33)</f>
        <v>Air Source Heat Pump Water Heater</v>
      </c>
      <c r="C32" s="38">
        <f>'Transmittal Res'!C32</f>
        <v>0</v>
      </c>
      <c r="D32" s="39">
        <f>'Transmittal Res'!D32</f>
        <v>0</v>
      </c>
      <c r="E32" s="39">
        <f>'Transmittal Res'!E32</f>
        <v>0</v>
      </c>
      <c r="F32" s="40">
        <f t="shared" si="0"/>
        <v>0</v>
      </c>
      <c r="G32" s="79"/>
      <c r="H32" s="41"/>
      <c r="I32" s="43"/>
      <c r="J32" s="79"/>
    </row>
    <row r="33" spans="2:15" ht="8.25" customHeight="1" x14ac:dyDescent="0.25">
      <c r="B33" s="48"/>
      <c r="C33" s="49"/>
      <c r="D33" s="50"/>
      <c r="E33" s="51"/>
      <c r="F33" s="51"/>
      <c r="G33" s="46"/>
      <c r="H33" s="44"/>
      <c r="I33" s="44"/>
      <c r="J33" s="47"/>
      <c r="O33" s="45"/>
    </row>
    <row r="34" spans="2:15" ht="16.5" customHeight="1" x14ac:dyDescent="0.25">
      <c r="B34" s="52" t="s">
        <v>81</v>
      </c>
      <c r="C34" s="52"/>
      <c r="D34" s="69">
        <f>SUM(D27:D32)</f>
        <v>0</v>
      </c>
      <c r="E34" s="69">
        <f>SUM(E27:E32)</f>
        <v>0</v>
      </c>
      <c r="F34" s="69">
        <f>SUM(F27:F32)</f>
        <v>0</v>
      </c>
      <c r="G34" s="40"/>
      <c r="H34" s="53"/>
      <c r="I34" s="53"/>
      <c r="J34" s="47"/>
      <c r="K34" s="47"/>
    </row>
    <row r="35" spans="2:15" ht="12" customHeight="1" x14ac:dyDescent="0.2">
      <c r="B35" s="54"/>
      <c r="C35" s="54"/>
      <c r="D35" s="55"/>
      <c r="E35" s="55"/>
      <c r="F35" s="55"/>
      <c r="G35" s="55"/>
      <c r="H35" s="47"/>
      <c r="I35" s="47"/>
      <c r="K35" s="47"/>
    </row>
    <row r="36" spans="2:15" ht="16.5" customHeight="1" thickBot="1" x14ac:dyDescent="0.25">
      <c r="B36" s="275" t="s">
        <v>100</v>
      </c>
      <c r="C36" s="56"/>
      <c r="D36" s="56" t="s">
        <v>82</v>
      </c>
      <c r="E36" s="56" t="s">
        <v>83</v>
      </c>
      <c r="F36" s="56" t="s">
        <v>84</v>
      </c>
      <c r="G36" s="47"/>
      <c r="H36" s="47"/>
      <c r="I36" s="47"/>
      <c r="J36" s="47"/>
    </row>
    <row r="37" spans="2:15" ht="28.5" customHeight="1" thickBot="1" x14ac:dyDescent="0.25">
      <c r="B37" s="275"/>
      <c r="D37" s="57" t="e">
        <f>'Transmittal Res'!D37</f>
        <v>#DIV/0!</v>
      </c>
      <c r="E37" s="57" t="e">
        <f>'Transmittal Res'!E37</f>
        <v>#DIV/0!</v>
      </c>
      <c r="F37" s="58">
        <f>'Transmittal Res'!F37</f>
        <v>0</v>
      </c>
      <c r="G37" s="47"/>
      <c r="H37" s="47"/>
      <c r="I37" s="47"/>
      <c r="J37" s="47"/>
    </row>
    <row r="38" spans="2:15" ht="12" customHeight="1" x14ac:dyDescent="0.2">
      <c r="B38" s="33"/>
      <c r="C38" s="57"/>
      <c r="D38" s="59"/>
      <c r="E38" s="59"/>
      <c r="F38" s="59"/>
      <c r="G38" s="47"/>
      <c r="H38" s="47"/>
      <c r="I38" s="47"/>
      <c r="J38" s="47"/>
    </row>
    <row r="39" spans="2:15" ht="15" customHeight="1" x14ac:dyDescent="0.2">
      <c r="B39" s="276" t="s">
        <v>85</v>
      </c>
      <c r="C39" s="276"/>
      <c r="D39" s="276"/>
      <c r="E39" s="276"/>
      <c r="F39" s="276"/>
      <c r="G39" s="60"/>
      <c r="H39" s="60"/>
      <c r="I39" s="60"/>
      <c r="J39" s="60"/>
    </row>
    <row r="40" spans="2:15" ht="27.75" customHeight="1" x14ac:dyDescent="0.2">
      <c r="B40" s="277"/>
      <c r="C40" s="277"/>
      <c r="D40" s="277"/>
      <c r="E40" s="277"/>
      <c r="F40" s="277"/>
      <c r="G40" s="47"/>
      <c r="H40" s="47"/>
      <c r="I40" s="47"/>
      <c r="J40" s="47"/>
    </row>
    <row r="41" spans="2:15" ht="24" customHeight="1" x14ac:dyDescent="0.2">
      <c r="B41" s="277"/>
      <c r="C41" s="277"/>
      <c r="D41" s="277"/>
      <c r="E41" s="277"/>
      <c r="F41" s="277"/>
      <c r="G41" s="47"/>
      <c r="H41" s="47"/>
      <c r="I41" s="47"/>
      <c r="J41" s="47"/>
    </row>
    <row r="42" spans="2:15" ht="15" hidden="1" customHeight="1" x14ac:dyDescent="0.2">
      <c r="B42" s="61"/>
      <c r="C42" s="61"/>
      <c r="D42" s="61"/>
      <c r="E42" s="61"/>
      <c r="F42" s="61"/>
      <c r="G42" s="47"/>
      <c r="H42" s="47"/>
      <c r="I42" s="47"/>
      <c r="J42" s="47"/>
    </row>
    <row r="43" spans="2:15" ht="15" hidden="1" customHeight="1" x14ac:dyDescent="0.2">
      <c r="B43" s="61"/>
      <c r="C43" s="61"/>
      <c r="D43" s="61"/>
      <c r="E43" s="61"/>
      <c r="F43" s="61"/>
      <c r="G43" s="47"/>
      <c r="H43" s="47"/>
      <c r="I43" s="47"/>
      <c r="J43" s="47"/>
    </row>
    <row r="44" spans="2:15" x14ac:dyDescent="0.2">
      <c r="B44" s="62"/>
      <c r="C44" s="18"/>
      <c r="D44" s="18"/>
      <c r="E44" s="18"/>
      <c r="F44" s="18"/>
      <c r="G44" s="18"/>
      <c r="H44" s="18"/>
      <c r="I44" s="18"/>
      <c r="J44" s="18"/>
    </row>
    <row r="47" spans="2:15" hidden="1" x14ac:dyDescent="0.2">
      <c r="B47" s="278" t="s">
        <v>86</v>
      </c>
      <c r="C47" s="278"/>
      <c r="D47" s="278"/>
      <c r="E47" s="64"/>
      <c r="F47" s="64"/>
    </row>
    <row r="48" spans="2:15" hidden="1" x14ac:dyDescent="0.2">
      <c r="B48" s="65"/>
      <c r="C48" s="64"/>
      <c r="D48" s="64"/>
      <c r="E48" s="64"/>
      <c r="F48" s="64"/>
      <c r="G48" s="43"/>
    </row>
    <row r="49" spans="2:7" hidden="1" x14ac:dyDescent="0.2">
      <c r="B49" s="267" t="s">
        <v>87</v>
      </c>
      <c r="C49" s="70"/>
      <c r="D49" s="64" t="s">
        <v>88</v>
      </c>
      <c r="E49" s="64"/>
      <c r="F49" s="64"/>
      <c r="G49" s="43"/>
    </row>
    <row r="50" spans="2:7" hidden="1" x14ac:dyDescent="0.2">
      <c r="B50" s="267"/>
      <c r="C50" s="70"/>
      <c r="D50" s="14" t="s">
        <v>107</v>
      </c>
    </row>
    <row r="51" spans="2:7" hidden="1" x14ac:dyDescent="0.2">
      <c r="G51" s="43"/>
    </row>
    <row r="52" spans="2:7" hidden="1" x14ac:dyDescent="0.2">
      <c r="B52" s="14" t="s">
        <v>90</v>
      </c>
      <c r="C52" s="66" t="e">
        <f>(#REF!+#REF!-(#REF!-#REF!-F37))/#REF!</f>
        <v>#REF!</v>
      </c>
    </row>
    <row r="53" spans="2:7" hidden="1" x14ac:dyDescent="0.2">
      <c r="B53" s="14" t="s">
        <v>91</v>
      </c>
      <c r="C53" s="67">
        <f>-PMT((0.0599/12),120,F37)*12</f>
        <v>0</v>
      </c>
    </row>
    <row r="54" spans="2:7" hidden="1" x14ac:dyDescent="0.2">
      <c r="B54" s="14" t="s">
        <v>92</v>
      </c>
      <c r="C54" s="67">
        <f>C53/12</f>
        <v>0</v>
      </c>
    </row>
    <row r="55" spans="2:7" hidden="1" x14ac:dyDescent="0.2">
      <c r="B55" s="14" t="s">
        <v>93</v>
      </c>
      <c r="C55" s="67">
        <v>0</v>
      </c>
    </row>
    <row r="56" spans="2:7" ht="13.5" hidden="1" thickBot="1" x14ac:dyDescent="0.25">
      <c r="B56" s="14" t="s">
        <v>94</v>
      </c>
      <c r="C56" s="68">
        <f>(C55-C53)/12</f>
        <v>0</v>
      </c>
    </row>
    <row r="57" spans="2:7" hidden="1" x14ac:dyDescent="0.2">
      <c r="C57" s="67"/>
    </row>
    <row r="58" spans="2:7" hidden="1" x14ac:dyDescent="0.2"/>
  </sheetData>
  <sheetProtection selectLockedCells="1"/>
  <mergeCells count="13">
    <mergeCell ref="B49:B50"/>
    <mergeCell ref="B22:D22"/>
    <mergeCell ref="B23:D25"/>
    <mergeCell ref="B36:B37"/>
    <mergeCell ref="B39:F39"/>
    <mergeCell ref="B40:F41"/>
    <mergeCell ref="B47:D47"/>
    <mergeCell ref="K14:L14"/>
    <mergeCell ref="C4:F4"/>
    <mergeCell ref="C5:F5"/>
    <mergeCell ref="B12:F12"/>
    <mergeCell ref="B13:F13"/>
    <mergeCell ref="C14:D14"/>
  </mergeCells>
  <conditionalFormatting sqref="C56">
    <cfRule type="cellIs" dxfId="3" priority="3" operator="lessThan">
      <formula>0</formula>
    </cfRule>
    <cfRule type="cellIs" dxfId="2" priority="4" operator="greaterThan">
      <formula>0</formula>
    </cfRule>
  </conditionalFormatting>
  <conditionalFormatting sqref="C52">
    <cfRule type="cellIs" dxfId="1" priority="1" operator="greaterThan">
      <formula>0.25</formula>
    </cfRule>
    <cfRule type="cellIs" dxfId="0" priority="2" operator="lessThanOrEqual">
      <formula>0.25</formula>
    </cfRule>
  </conditionalFormatting>
  <pageMargins left="0.7" right="0.7" top="0.75" bottom="0.75" header="0.3" footer="0.3"/>
  <pageSetup scale="9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0"/>
  <sheetViews>
    <sheetView workbookViewId="0">
      <selection activeCell="B12" sqref="B12"/>
    </sheetView>
  </sheetViews>
  <sheetFormatPr defaultRowHeight="15" x14ac:dyDescent="0.25"/>
  <cols>
    <col min="1" max="1" width="2.7109375" customWidth="1"/>
    <col min="3" max="3" width="2.7109375" customWidth="1"/>
    <col min="4" max="4" width="21.85546875" bestFit="1" customWidth="1"/>
    <col min="5" max="5" width="2.7109375" customWidth="1"/>
    <col min="6" max="6" width="20.42578125" bestFit="1" customWidth="1"/>
    <col min="7" max="7" width="2.7109375" customWidth="1"/>
    <col min="8" max="8" width="16.42578125" bestFit="1" customWidth="1"/>
    <col min="9" max="9" width="2.7109375" customWidth="1"/>
    <col min="10" max="10" width="16.42578125" bestFit="1" customWidth="1"/>
    <col min="11" max="11" width="2.7109375" customWidth="1"/>
    <col min="12" max="12" width="16" bestFit="1" customWidth="1"/>
    <col min="13" max="13" width="2.7109375" customWidth="1"/>
    <col min="14" max="14" width="20.140625" bestFit="1" customWidth="1"/>
    <col min="15" max="15" width="2.7109375" customWidth="1"/>
    <col min="16" max="16" width="22" bestFit="1" customWidth="1"/>
    <col min="17" max="17" width="2.7109375" customWidth="1"/>
    <col min="18" max="18" width="17.85546875" bestFit="1" customWidth="1"/>
  </cols>
  <sheetData>
    <row r="1" spans="2:18" s="4" customFormat="1" x14ac:dyDescent="0.25">
      <c r="B1" s="13" t="s">
        <v>3</v>
      </c>
      <c r="D1" s="13" t="s">
        <v>27</v>
      </c>
      <c r="F1" s="13" t="s">
        <v>36</v>
      </c>
      <c r="H1" s="13" t="s">
        <v>47</v>
      </c>
      <c r="J1" s="13" t="s">
        <v>49</v>
      </c>
      <c r="L1" s="13" t="s">
        <v>51</v>
      </c>
      <c r="N1" s="13" t="s">
        <v>54</v>
      </c>
      <c r="P1" s="13" t="s">
        <v>55</v>
      </c>
      <c r="R1" s="13" t="s">
        <v>56</v>
      </c>
    </row>
    <row r="2" spans="2:18" x14ac:dyDescent="0.25">
      <c r="B2" s="83" t="s">
        <v>111</v>
      </c>
      <c r="D2" s="9" t="s">
        <v>28</v>
      </c>
      <c r="F2" s="1" t="s">
        <v>37</v>
      </c>
      <c r="H2" s="9"/>
      <c r="J2" s="9"/>
      <c r="L2" s="9"/>
      <c r="N2" s="9"/>
      <c r="P2" s="9"/>
      <c r="R2" s="9"/>
    </row>
    <row r="3" spans="2:18" x14ac:dyDescent="0.25">
      <c r="B3" s="3"/>
      <c r="D3" s="9" t="s">
        <v>29</v>
      </c>
      <c r="F3" s="9" t="s">
        <v>38</v>
      </c>
      <c r="H3" s="9" t="s">
        <v>48</v>
      </c>
      <c r="J3" s="9" t="s">
        <v>48</v>
      </c>
      <c r="L3" s="9" t="s">
        <v>52</v>
      </c>
      <c r="N3" s="9" t="s">
        <v>48</v>
      </c>
      <c r="P3" s="9" t="s">
        <v>48</v>
      </c>
      <c r="R3" s="9" t="s">
        <v>57</v>
      </c>
    </row>
    <row r="4" spans="2:18" x14ac:dyDescent="0.25">
      <c r="D4" s="9" t="s">
        <v>104</v>
      </c>
      <c r="F4" s="9" t="s">
        <v>28</v>
      </c>
      <c r="H4" s="9">
        <v>300</v>
      </c>
      <c r="J4" s="9">
        <v>600</v>
      </c>
      <c r="L4" s="9" t="s">
        <v>53</v>
      </c>
      <c r="N4" s="2">
        <v>100</v>
      </c>
      <c r="P4" s="2">
        <v>500</v>
      </c>
      <c r="R4" s="2" t="s">
        <v>58</v>
      </c>
    </row>
    <row r="5" spans="2:18" x14ac:dyDescent="0.25">
      <c r="D5" s="9" t="s">
        <v>30</v>
      </c>
      <c r="F5" s="9" t="s">
        <v>39</v>
      </c>
      <c r="H5" s="2">
        <v>600</v>
      </c>
      <c r="J5" s="9">
        <v>850</v>
      </c>
      <c r="L5" s="2" t="s">
        <v>31</v>
      </c>
    </row>
    <row r="6" spans="2:18" x14ac:dyDescent="0.25">
      <c r="D6" s="9" t="s">
        <v>31</v>
      </c>
      <c r="F6" s="9" t="s">
        <v>31</v>
      </c>
      <c r="J6" s="2">
        <v>1200</v>
      </c>
    </row>
    <row r="7" spans="2:18" x14ac:dyDescent="0.25">
      <c r="D7" s="2" t="s">
        <v>32</v>
      </c>
      <c r="F7" s="2" t="s">
        <v>32</v>
      </c>
    </row>
    <row r="12" spans="2:18" x14ac:dyDescent="0.25">
      <c r="B12" s="13"/>
    </row>
    <row r="15" spans="2:18" x14ac:dyDescent="0.25">
      <c r="B15" t="b">
        <v>0</v>
      </c>
    </row>
    <row r="19" spans="4:4" x14ac:dyDescent="0.25">
      <c r="D19" t="s">
        <v>109</v>
      </c>
    </row>
    <row r="20" spans="4:4" x14ac:dyDescent="0.25">
      <c r="D20" t="s">
        <v>110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c8d5760e-638a-47e8-9e2e-1226c2cb268d" origin="userSelected">
  <element uid="42834bfb-1ec1-4beb-bd64-eb83fb3cb3f3"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TEVJRE9TLUNPUlBccnVzdGViZXJyPC9Vc2VyTmFtZT48RGF0ZVRpbWU+MS8xMy8yMDIzIDc6MTA6MDIgUE08L0RhdGVUaW1lPjxMYWJlbFN0cmluZz5VbnJlc3RyaWN0ZWQ8L0xhYmVsU3RyaW5nPjwvaXRlbT48L2xhYmVsSGlzdG9yeT4=</Value>
</WrappedLabelHistory>
</file>

<file path=customXml/itemProps1.xml><?xml version="1.0" encoding="utf-8"?>
<ds:datastoreItem xmlns:ds="http://schemas.openxmlformats.org/officeDocument/2006/customXml" ds:itemID="{4EEA2485-8DE0-4E1B-AAE1-79DE96EEE6BD}">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6D922774-0257-46E2-9032-5F9A7D92821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vt:lpstr>
      <vt:lpstr>Transmittal Res</vt:lpstr>
      <vt:lpstr>Transmittal Inc</vt:lpstr>
      <vt:lpstr>Lists</vt:lpstr>
      <vt:lpstr>Application!Print_Area</vt:lpstr>
      <vt:lpstr>'Transmittal Inc'!Print_Area</vt:lpstr>
      <vt:lpstr>'Transmittal Res'!Print_Area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Kilgore, David A</dc:creator>
  <cp:lastModifiedBy>DeSignor, Caryn</cp:lastModifiedBy>
  <cp:lastPrinted>2023-06-02T15:10:11Z</cp:lastPrinted>
  <dcterms:created xsi:type="dcterms:W3CDTF">2020-04-13T16:25:07Z</dcterms:created>
  <dcterms:modified xsi:type="dcterms:W3CDTF">2023-06-02T17:06:42Z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a2dc5eed-6d35-4d09-8e19-1eae382fad66</vt:lpwstr>
  </property>
  <property fmtid="{D5CDD505-2E9C-101B-9397-08002B2CF9AE}" pid="3" name="bjSaver">
    <vt:lpwstr>p4PfoQRh15LN1Bqr/DZ2HFEojp8oOIsv</vt:lpwstr>
  </property>
  <property fmtid="{D5CDD505-2E9C-101B-9397-08002B2CF9AE}" pid="4" name="bjDocumentLabelXML">
    <vt:lpwstr>&lt;?xml version="1.0" encoding="us-ascii"?&gt;&lt;sisl xmlns:xsd="http://www.w3.org/2001/XMLSchema" xmlns:xsi="http://www.w3.org/2001/XMLSchema-instance" sislVersion="0" policy="c8d5760e-638a-47e8-9e2e-1226c2cb268d" origin="userSelected" xmlns="http://www.boldonj</vt:lpwstr>
  </property>
  <property fmtid="{D5CDD505-2E9C-101B-9397-08002B2CF9AE}" pid="5" name="bjDocumentLabelXML-0">
    <vt:lpwstr>ames.com/2008/01/sie/internal/label"&gt;&lt;element uid="42834bfb-1ec1-4beb-bd64-eb83fb3cb3f3" value="" /&gt;&lt;/sisl&gt;</vt:lpwstr>
  </property>
  <property fmtid="{D5CDD505-2E9C-101B-9397-08002B2CF9AE}" pid="6" name="bjDocumentSecurityLabel">
    <vt:lpwstr>Unrestricted</vt:lpwstr>
  </property>
  <property fmtid="{D5CDD505-2E9C-101B-9397-08002B2CF9AE}" pid="7" name="bjLabelHistoryID">
    <vt:lpwstr>{6D922774-0257-46E2-9032-5F9A7D928217}</vt:lpwstr>
  </property>
  <property fmtid="{D5CDD505-2E9C-101B-9397-08002B2CF9AE}" pid="8" name="MSIP_Label_c968a81f-7ed4-4faa-9408-9652e001dd96_Enabled">
    <vt:lpwstr>true</vt:lpwstr>
  </property>
  <property fmtid="{D5CDD505-2E9C-101B-9397-08002B2CF9AE}" pid="9" name="MSIP_Label_c968a81f-7ed4-4faa-9408-9652e001dd96_SetDate">
    <vt:lpwstr>2023-01-16T14:12:01Z</vt:lpwstr>
  </property>
  <property fmtid="{D5CDD505-2E9C-101B-9397-08002B2CF9AE}" pid="10" name="MSIP_Label_c968a81f-7ed4-4faa-9408-9652e001dd96_Method">
    <vt:lpwstr>Standard</vt:lpwstr>
  </property>
  <property fmtid="{D5CDD505-2E9C-101B-9397-08002B2CF9AE}" pid="11" name="MSIP_Label_c968a81f-7ed4-4faa-9408-9652e001dd96_Name">
    <vt:lpwstr>Unrestricted</vt:lpwstr>
  </property>
  <property fmtid="{D5CDD505-2E9C-101B-9397-08002B2CF9AE}" pid="12" name="MSIP_Label_c968a81f-7ed4-4faa-9408-9652e001dd96_SiteId">
    <vt:lpwstr>b64da4ac-e800-4cfc-8931-e607f720a1b8</vt:lpwstr>
  </property>
  <property fmtid="{D5CDD505-2E9C-101B-9397-08002B2CF9AE}" pid="13" name="MSIP_Label_c968a81f-7ed4-4faa-9408-9652e001dd96_ActionId">
    <vt:lpwstr>98788f67-aa1b-48e0-92d7-f7a78f292485</vt:lpwstr>
  </property>
  <property fmtid="{D5CDD505-2E9C-101B-9397-08002B2CF9AE}" pid="14" name="MSIP_Label_c968a81f-7ed4-4faa-9408-9652e001dd96_ContentBits">
    <vt:lpwstr>0</vt:lpwstr>
  </property>
</Properties>
</file>